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xr:revisionPtr revIDLastSave="0" documentId="13_ncr:1_{EDCBE456-4CD8-4915-9374-6AB8BB1307AA}" xr6:coauthVersionLast="37" xr6:coauthVersionMax="37" xr10:uidLastSave="{00000000-0000-0000-0000-000000000000}"/>
  <bookViews>
    <workbookView xWindow="0" yWindow="0" windowWidth="28800" windowHeight="14190" activeTab="4" xr2:uid="{00000000-000D-0000-FFFF-FFFF00000000}"/>
  </bookViews>
  <sheets>
    <sheet name="SAŽETAK" sheetId="1" r:id="rId1"/>
    <sheet name=" Račun prihoda i rashoda" sheetId="3" r:id="rId2"/>
    <sheet name="Rashodi prema funkcijskoj kl" sheetId="5" r:id="rId3"/>
    <sheet name="Račun financiranja" sheetId="6" r:id="rId4"/>
    <sheet name="POSEBNI DIO" sheetId="7" r:id="rId5"/>
  </sheets>
  <definedNames>
    <definedName name="_xlnm.Print_Titles" localSheetId="1">' Račun prihoda i rashoda'!$39:$39</definedName>
    <definedName name="_xlnm.Print_Titles" localSheetId="2">'Rashodi prema funkcijskoj kl'!$9:$9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61" i="7" l="1"/>
  <c r="K13" i="7"/>
  <c r="H77" i="7"/>
  <c r="H61" i="7" s="1"/>
  <c r="K61" i="7"/>
  <c r="I61" i="7"/>
  <c r="I62" i="7"/>
  <c r="I13" i="7"/>
  <c r="I14" i="7"/>
  <c r="H62" i="7" l="1"/>
  <c r="H13" i="7"/>
  <c r="H14" i="7"/>
  <c r="N14" i="7"/>
  <c r="L14" i="7"/>
  <c r="K14" i="7"/>
  <c r="N13" i="7"/>
  <c r="N62" i="7"/>
  <c r="N61" i="7" l="1"/>
  <c r="H11" i="1"/>
  <c r="F11" i="1" l="1"/>
  <c r="I47" i="3" l="1"/>
  <c r="I33" i="3" s="1"/>
  <c r="I59" i="3"/>
  <c r="D11" i="5" l="1"/>
  <c r="C11" i="5"/>
  <c r="B11" i="5"/>
  <c r="O62" i="7" l="1"/>
  <c r="M62" i="7"/>
  <c r="M61" i="7" s="1"/>
  <c r="L62" i="7"/>
  <c r="K62" i="7"/>
  <c r="L13" i="7"/>
  <c r="H12" i="7" l="1"/>
  <c r="L61" i="7"/>
  <c r="F8" i="1"/>
  <c r="H8" i="1"/>
  <c r="G8" i="1"/>
  <c r="K11" i="1" l="1"/>
  <c r="K8" i="1"/>
  <c r="J11" i="1"/>
  <c r="J8" i="1"/>
  <c r="I11" i="1"/>
  <c r="I8" i="1"/>
  <c r="K14" i="1" l="1"/>
  <c r="H14" i="1" l="1"/>
  <c r="H21" i="1"/>
  <c r="F37" i="1"/>
  <c r="G34" i="1" s="1"/>
  <c r="G37" i="1" s="1"/>
  <c r="K21" i="1"/>
  <c r="J21" i="1"/>
  <c r="I21" i="1"/>
  <c r="G21" i="1"/>
  <c r="F21" i="1"/>
  <c r="G11" i="1"/>
  <c r="G14" i="1" s="1"/>
  <c r="H22" i="1" l="1"/>
  <c r="H28" i="1" s="1"/>
  <c r="H29" i="1" s="1"/>
  <c r="I34" i="1"/>
  <c r="I37" i="1" s="1"/>
  <c r="J34" i="1" s="1"/>
  <c r="J37" i="1" s="1"/>
  <c r="K34" i="1" s="1"/>
  <c r="K37" i="1" s="1"/>
  <c r="H34" i="1"/>
  <c r="H37" i="1" s="1"/>
  <c r="K22" i="1"/>
  <c r="K28" i="1" s="1"/>
  <c r="J14" i="1"/>
  <c r="J22" i="1" s="1"/>
  <c r="J28" i="1" s="1"/>
  <c r="I14" i="1"/>
  <c r="I22" i="1" s="1"/>
  <c r="I28" i="1" s="1"/>
  <c r="I29" i="1" s="1"/>
  <c r="G22" i="1"/>
  <c r="G28" i="1" s="1"/>
  <c r="G29" i="1" s="1"/>
  <c r="F14" i="1"/>
  <c r="K29" i="1" l="1"/>
  <c r="J29" i="1"/>
  <c r="F22" i="1"/>
  <c r="F28" i="1" s="1"/>
  <c r="F29" i="1" s="1"/>
</calcChain>
</file>

<file path=xl/sharedStrings.xml><?xml version="1.0" encoding="utf-8"?>
<sst xmlns="http://schemas.openxmlformats.org/spreadsheetml/2006/main" count="444" uniqueCount="188">
  <si>
    <t>PRIHODI UKUPNO</t>
  </si>
  <si>
    <t>RASHODI UKUPNO</t>
  </si>
  <si>
    <t>RAZLIKA - VIŠAK / MANJAK</t>
  </si>
  <si>
    <t>VIŠAK / MANJAK IZ PRETHODNE(IH) GODINE KOJI ĆE SE RASPOREDITI / POKRITI</t>
  </si>
  <si>
    <t>NETO FINANCIRANJE</t>
  </si>
  <si>
    <t>VIŠAK / MANJAK + NETO FINANCIRANJE</t>
  </si>
  <si>
    <t xml:space="preserve">A. RAČUN PRIHODA I RASHODA </t>
  </si>
  <si>
    <t>Razred</t>
  </si>
  <si>
    <t>Skupina</t>
  </si>
  <si>
    <t>Izvor</t>
  </si>
  <si>
    <t>Prihodi poslovanja</t>
  </si>
  <si>
    <t>Opći prihodi i primici</t>
  </si>
  <si>
    <t>Rashodi poslovanja</t>
  </si>
  <si>
    <t>Rashodi za zaposlene</t>
  </si>
  <si>
    <t>Rashodi za nabavu nefinancijske imovine</t>
  </si>
  <si>
    <t>RASHODI PREMA FUNKCIJSKOJ KLASIFIKACIJI</t>
  </si>
  <si>
    <t>BROJČANA OZNAKA I NAZIV</t>
  </si>
  <si>
    <t>UKUPNI RASHODI</t>
  </si>
  <si>
    <t>B. RAČUN FINANCIRANJA</t>
  </si>
  <si>
    <t>Primici od financijske imovine i zaduživanja</t>
  </si>
  <si>
    <t>Izdaci za financijsku imovinu i otplate zajmova</t>
  </si>
  <si>
    <t>I. OPĆI DIO</t>
  </si>
  <si>
    <t>Šifra</t>
  </si>
  <si>
    <t>Materijalni rashodi</t>
  </si>
  <si>
    <t>Primici od zaduživanja</t>
  </si>
  <si>
    <t>Izdaci za otplatu glavnice primljenih kredita i zajmova</t>
  </si>
  <si>
    <t>A) SAŽETAK RAČUNA PRIHODA I RASHODA</t>
  </si>
  <si>
    <t>B) SAŽETAK RAČUNA FINANCIRANJA</t>
  </si>
  <si>
    <t>Pomoći iz inozemstva i od subjekata unutar općeg proračuna</t>
  </si>
  <si>
    <t>…</t>
  </si>
  <si>
    <t>Rashodi za nabavu proizvedene dugotrajne imovine</t>
  </si>
  <si>
    <t>Naziv</t>
  </si>
  <si>
    <t>EUR</t>
  </si>
  <si>
    <t>5.4.</t>
  </si>
  <si>
    <t>Pomoći proračunskim korisnicima SDŽ</t>
  </si>
  <si>
    <t>5.5.</t>
  </si>
  <si>
    <t>Pomoći EU za PK</t>
  </si>
  <si>
    <t>4.8.</t>
  </si>
  <si>
    <t>Prihodi za posebne namjene proračunskih korisnika</t>
  </si>
  <si>
    <t>Prihodi od imovine</t>
  </si>
  <si>
    <t>3.2.</t>
  </si>
  <si>
    <t>Vlastiti prihodi PK</t>
  </si>
  <si>
    <t>6.2.</t>
  </si>
  <si>
    <t>Donacije proračunskim korisnicima SDŽ</t>
  </si>
  <si>
    <t>1.1.</t>
  </si>
  <si>
    <t>7.2.</t>
  </si>
  <si>
    <t>Prihodi od prodaje nefinancijske imovine PK</t>
  </si>
  <si>
    <t>5.3.</t>
  </si>
  <si>
    <t xml:space="preserve">Pomoći EU </t>
  </si>
  <si>
    <t>4.4.</t>
  </si>
  <si>
    <t>Prihodi za posebne namjene - Decentralizacija</t>
  </si>
  <si>
    <t>Financijski rashodi</t>
  </si>
  <si>
    <t>Ostali rashodi</t>
  </si>
  <si>
    <t>Rashodi za dodatna ulaganja na nefinancijskoj imovini</t>
  </si>
  <si>
    <t>8.2.</t>
  </si>
  <si>
    <t>Namjenski primici od zaduživanja proračunski korisnici</t>
  </si>
  <si>
    <t>Primljeni povrati glavnica danih zajmova i depozita</t>
  </si>
  <si>
    <t>09 Obrazovanje</t>
  </si>
  <si>
    <t>092 Srednjoškolsko  obrazovanje</t>
  </si>
  <si>
    <t>096 Dodatne usluge u obrazovanju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</si>
  <si>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</si>
  <si>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</si>
  <si>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</si>
  <si>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</si>
  <si>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</si>
  <si>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</si>
  <si>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</si>
  <si>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</si>
  <si>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</si>
  <si>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</si>
  <si>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D) VIŠEGODIŠNJI PLAN URAVNOTEŽENJA</t>
  </si>
  <si>
    <t>VIŠAK / MANJAK TEKUĆE GODINE</t>
  </si>
  <si>
    <t>Program A004001</t>
  </si>
  <si>
    <t>Razvoj odgojno obrazovnog sustava</t>
  </si>
  <si>
    <t>Aktivnost A004001A400103</t>
  </si>
  <si>
    <t>Natjecanja, manifestacije i ostalo</t>
  </si>
  <si>
    <t>Izvor 1.1.</t>
  </si>
  <si>
    <t xml:space="preserve"> 3</t>
  </si>
  <si>
    <t xml:space="preserve"> 32</t>
  </si>
  <si>
    <t>Izvor 3.2.</t>
  </si>
  <si>
    <t>Vlastiti prihodi proračunskih korisnika</t>
  </si>
  <si>
    <t>Izvor 4.8.</t>
  </si>
  <si>
    <t>Izvor 5.4.</t>
  </si>
  <si>
    <t>Aktivnost A004001A400104</t>
  </si>
  <si>
    <t>e - Škole</t>
  </si>
  <si>
    <t xml:space="preserve"> 31</t>
  </si>
  <si>
    <t>Aktivnost A004001T400111</t>
  </si>
  <si>
    <t>Opskrba školskih ustanova higijenskim potrepštinama za učenice</t>
  </si>
  <si>
    <t xml:space="preserve"> 38</t>
  </si>
  <si>
    <t>Aktivnost A004001T400140</t>
  </si>
  <si>
    <t>Erasmus+</t>
  </si>
  <si>
    <t>Izvor 5.5.</t>
  </si>
  <si>
    <t xml:space="preserve"> 34</t>
  </si>
  <si>
    <t>Program A004040</t>
  </si>
  <si>
    <t>Srednjoškolsko obrazovanje</t>
  </si>
  <si>
    <t>Aktivnost A004040A404001</t>
  </si>
  <si>
    <t>Rashodi djelatnosti</t>
  </si>
  <si>
    <t>Izvor 4.4.</t>
  </si>
  <si>
    <t>Aktivnost A004040A404003</t>
  </si>
  <si>
    <t>Izgradnja i uređenje objekata te nabava i održavanje opreme</t>
  </si>
  <si>
    <t xml:space="preserve"> 4</t>
  </si>
  <si>
    <t xml:space="preserve"> 42</t>
  </si>
  <si>
    <t xml:space="preserve"> 45</t>
  </si>
  <si>
    <t>Izvor 7.2.</t>
  </si>
  <si>
    <t>Prihodi od prodaje nefinancijske imovine prorač. korisnika</t>
  </si>
  <si>
    <t>SVEUKUPNO RASHODI</t>
  </si>
  <si>
    <t>SVEUKUPNO PRIHODI</t>
  </si>
  <si>
    <t xml:space="preserve"> 6</t>
  </si>
  <si>
    <t xml:space="preserve"> 63</t>
  </si>
  <si>
    <t xml:space="preserve"> 64</t>
  </si>
  <si>
    <t xml:space="preserve"> 65</t>
  </si>
  <si>
    <t>Prihodi od upravnih i administrativnih pristojbi, pristojbi po posebnim propisima i naknada</t>
  </si>
  <si>
    <t xml:space="preserve"> 66</t>
  </si>
  <si>
    <t>Prihodi od prodaje proizvoda i robe te pruženih usluga, prihodi od donacija i povrati po protestira</t>
  </si>
  <si>
    <t>____________________</t>
  </si>
  <si>
    <t>Ravnateljica: Marica Barać, dipl. inž.</t>
  </si>
  <si>
    <t>Marica Barać, dipl. inž.</t>
  </si>
  <si>
    <t>Ravnateljica</t>
  </si>
  <si>
    <t>Izvannastavne aktivnosti OŠ i SŠ</t>
  </si>
  <si>
    <t>Aktivnost A004001T400156</t>
  </si>
  <si>
    <t>Prihodi za posebne namjene</t>
  </si>
  <si>
    <t>Izvor 4.3.</t>
  </si>
  <si>
    <t>Pozicija</t>
  </si>
  <si>
    <t>OIB: 02984292944</t>
  </si>
  <si>
    <t>Dinka Šimunovića 12.</t>
  </si>
  <si>
    <t>II. POSEBNI DIO</t>
  </si>
  <si>
    <t>Tehnička i industrijska škola Ruđera Boškovića u Sinju</t>
  </si>
  <si>
    <t>FINANCIJSKI PLAN ZA 2024. I PROJEKCIJA ZA 2025. I 2026. GODINU</t>
  </si>
  <si>
    <t>Rebalans za  2023. (€)</t>
  </si>
  <si>
    <t>Projekcija proračuna
za 2027.</t>
  </si>
  <si>
    <t>Projekcija 
za 2027.</t>
  </si>
  <si>
    <t>091 Pedagoško osnovno  obrazovanje</t>
  </si>
  <si>
    <t>Izvor 3.</t>
  </si>
  <si>
    <t>Vlastiti prihodi</t>
  </si>
  <si>
    <t>Izvor 4.</t>
  </si>
  <si>
    <t>Izvor 5.</t>
  </si>
  <si>
    <t>Pomoći</t>
  </si>
  <si>
    <t>Izvor 1.</t>
  </si>
  <si>
    <t>Izvor 7.</t>
  </si>
  <si>
    <t>Prihodi od prodaje ili zamjene nefinancijske imovine</t>
  </si>
  <si>
    <t>Ravnateljica:</t>
  </si>
  <si>
    <t>Marica Barać, dipl.inž.</t>
  </si>
  <si>
    <t>SŠ Tehnička i ind. šk. R.Bošković - Sinj</t>
  </si>
  <si>
    <t>Izvršenje prethodne</t>
  </si>
  <si>
    <t>Rebalans</t>
  </si>
  <si>
    <t>Iznos 2026</t>
  </si>
  <si>
    <t>Iznos 2027</t>
  </si>
  <si>
    <t>PRIHODI I RASHODI PO IZVORIMA FINANCIRANJA</t>
  </si>
  <si>
    <t>PRIHODI</t>
  </si>
  <si>
    <t>RASHODI</t>
  </si>
  <si>
    <t>FINANCIJSKI PLAN PRORAČUNSKOG KORISNIKA TEHNOČKE I INDUSTRIJSKE ŠKOLE RUĐERA BOŠKOVIĆA U SINJU
ZA 2026. I PROJEKCIJA ZA 2027. I 2028. GODINU</t>
  </si>
  <si>
    <t>Izvršenje 2024.*</t>
  </si>
  <si>
    <t>Plan 2025.</t>
  </si>
  <si>
    <t>1. Rebalans 2025.</t>
  </si>
  <si>
    <t>Proračun za 2026.</t>
  </si>
  <si>
    <t>Projekcija proračuna
za 2028.</t>
  </si>
  <si>
    <t>Početni plan 2025.</t>
  </si>
  <si>
    <t>FINANCIJSKI PLAN ZA 2026. GODINU I PROJEKCIJE ZA 2027-2028. GODINU</t>
  </si>
  <si>
    <t>Izvor 1.1</t>
  </si>
  <si>
    <t>Izvor 6.2..</t>
  </si>
  <si>
    <t>Donacije PK</t>
  </si>
  <si>
    <t>Izvor 6.2</t>
  </si>
  <si>
    <t>DONACIJE PK</t>
  </si>
  <si>
    <t>Iznos 2028</t>
  </si>
  <si>
    <t>FINANCIJSKI PLAN PRORAČUNSKOG KORISNIKA TEHNIČKE I INDUSTRIJSKE ŠKOLE RUĐERA BOŠKOVIĆA U SINJU
ZA 2026. I PROJEKCIJA ZA 2027. I 2028. GODINU</t>
  </si>
  <si>
    <t>Izvršenje 2024.</t>
  </si>
  <si>
    <t>Proračun 2025.</t>
  </si>
  <si>
    <t>Plan za 2026.</t>
  </si>
  <si>
    <t>Projekcija 
za 208.</t>
  </si>
  <si>
    <t>U Sinju 15. listopada 2025.</t>
  </si>
  <si>
    <t>FINANCIJSKI PLAN ZA 2026. S PROJEKCIJOM PLANA ZA 2027. I 2028. GODINU</t>
  </si>
  <si>
    <t>Izvršenje 2024.€</t>
  </si>
  <si>
    <t>Plan za 2028.</t>
  </si>
  <si>
    <t>Plan za 2027.</t>
  </si>
  <si>
    <t>Plan za  2026.</t>
  </si>
  <si>
    <t>Izvor6.2.</t>
  </si>
  <si>
    <t>Prevencija mentalnog zdravlja OŠ i SŠ</t>
  </si>
  <si>
    <t>Aktivnost A004001T400165</t>
  </si>
  <si>
    <t>Aktivnost A004001T400158</t>
  </si>
  <si>
    <t>Promocija i jačanje kompetencija</t>
  </si>
  <si>
    <t>Pomoći dane unutar općeg proračuna</t>
  </si>
  <si>
    <t>Tekući plan   2025. (€)</t>
  </si>
  <si>
    <t>Sinj,15.listopada 2025.</t>
  </si>
  <si>
    <t>U Sinju,15. listopada 2025.</t>
  </si>
  <si>
    <t>U Sinju, 15.listopada 2025.</t>
  </si>
  <si>
    <t>FINANCIJSKI PLAN PRORAČUNSKOG KORISNIKA RUĐERA BOŠKOVIĆA U SINJU
ZA 2026. I PROJEKCIJA ZA 2027. i 2028. GODINU</t>
  </si>
  <si>
    <t>U Sinju,15.listopada 2025.</t>
  </si>
  <si>
    <t>Projekcija 
za 2028.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</si>
</sst>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41A]#,##0.00;[$-41A]&quot;- &quot;#,##0.00"/>
    <numFmt numFmtId="165" formatCode="[$-1041A]#,##0.00;\-#,##0.00"/>
    <numFmt numFmtId="166" formatCode="[$-1041A]d\.m\.yyyy\."/>
    <numFmt numFmtId="167" formatCode="#,##0.00;[Red]#,##0.00"/>
  </numFmts>
  <fonts count="58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indexed="8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0"/>
      <color rgb="FF000000"/>
      <name val="Arial"/>
      <family val="2"/>
      <charset val="238"/>
    </font>
    <font>
      <sz val="10"/>
      <color theme="1"/>
      <name val="Arial"/>
      <family val="2"/>
      <charset val="238"/>
    </font>
    <font>
      <i/>
      <sz val="10"/>
      <color rgb="FF000000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b/>
      <i/>
      <u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0"/>
      <color rgb="FF000000"/>
      <name val="Arial"/>
      <family val="2"/>
      <charset val="238"/>
    </font>
    <font>
      <sz val="8"/>
      <color rgb="FF000000"/>
      <name val="Arial"/>
      <family val="2"/>
      <charset val="238"/>
    </font>
    <font>
      <b/>
      <sz val="12"/>
      <color rgb="FF000000"/>
      <name val="Arial"/>
      <family val="2"/>
      <charset val="238"/>
    </font>
    <font>
      <sz val="12"/>
      <color rgb="FF000000"/>
      <name val="Arial"/>
      <family val="2"/>
      <charset val="238"/>
    </font>
    <font>
      <sz val="10"/>
      <color rgb="FF000000"/>
      <name val="Calibri"/>
      <family val="2"/>
      <charset val="238"/>
    </font>
    <font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1.95"/>
      <color rgb="FF000000"/>
      <name val="Arial"/>
      <family val="2"/>
      <charset val="238"/>
    </font>
    <font>
      <sz val="8"/>
      <name val="Arial"/>
      <family val="2"/>
      <charset val="238"/>
    </font>
    <font>
      <sz val="10"/>
      <name val="Arial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62"/>
      <name val="Calibri"/>
      <family val="2"/>
      <charset val="238"/>
    </font>
    <font>
      <sz val="10"/>
      <color indexed="8"/>
      <name val="MS Sans Serif"/>
      <family val="2"/>
      <charset val="238"/>
    </font>
    <font>
      <b/>
      <sz val="11"/>
      <color indexed="10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19"/>
      <name val="Calibri"/>
      <family val="2"/>
      <charset val="238"/>
    </font>
    <font>
      <b/>
      <sz val="18"/>
      <color indexed="62"/>
      <name val="Cambria"/>
      <family val="2"/>
      <charset val="238"/>
    </font>
    <font>
      <sz val="10"/>
      <name val="Geneva"/>
      <charset val="238"/>
    </font>
    <font>
      <b/>
      <sz val="8"/>
      <name val="Arial"/>
      <family val="2"/>
      <charset val="238"/>
    </font>
    <font>
      <sz val="11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0"/>
      <color rgb="FF7030A0"/>
      <name val="Arial"/>
      <family val="2"/>
      <charset val="238"/>
    </font>
  </fonts>
  <fills count="4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rgb="FFFFFF00"/>
      </patternFill>
    </fill>
    <fill>
      <patternFill patternType="solid">
        <fgColor rgb="FFB8CCE4"/>
        <bgColor rgb="FFB8CCE4"/>
      </patternFill>
    </fill>
    <fill>
      <patternFill patternType="solid">
        <fgColor rgb="FFB1A0C7"/>
        <bgColor rgb="FFB1A0C7"/>
      </patternFill>
    </fill>
    <fill>
      <patternFill patternType="solid">
        <fgColor rgb="FFFFFFFF"/>
        <bgColor rgb="FFFFFFFF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DDD9C4"/>
        <bgColor rgb="FFDDD9C4"/>
      </patternFill>
    </fill>
    <fill>
      <patternFill patternType="solid">
        <fgColor theme="0"/>
        <bgColor rgb="FFFFFF00"/>
      </patternFill>
    </fill>
    <fill>
      <patternFill patternType="solid">
        <fgColor theme="8" tint="0.59999389629810485"/>
        <bgColor rgb="FFB8CCE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rgb="FFB1A0C7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D3D3D3"/>
        <bgColor rgb="FF000000"/>
      </patternFill>
    </fill>
    <fill>
      <patternFill patternType="solid">
        <fgColor rgb="FFFEDE01"/>
        <bgColor rgb="FF000000"/>
      </patternFill>
    </fill>
    <fill>
      <patternFill patternType="solid">
        <fgColor rgb="FFFFEE7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3" tint="0.79998168889431442"/>
        <bgColor rgb="FF000000"/>
      </patternFill>
    </fill>
    <fill>
      <patternFill patternType="solid">
        <fgColor rgb="FFFFC000"/>
        <bgColor rgb="FF000000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9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55"/>
      </patternFill>
    </fill>
    <fill>
      <patternFill patternType="solid">
        <fgColor theme="0"/>
        <bgColor rgb="FFB8CCE4"/>
      </patternFill>
    </fill>
    <fill>
      <patternFill patternType="solid">
        <fgColor rgb="FFFFFF00"/>
        <bgColor rgb="FFB8CCE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10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4"/>
      </top>
      <bottom/>
      <diagonal/>
    </border>
  </borders>
  <cellStyleXfs count="49">
    <xf numFmtId="0" fontId="0" fillId="0" borderId="0"/>
    <xf numFmtId="0" fontId="16" fillId="0" borderId="0"/>
    <xf numFmtId="0" fontId="24" fillId="0" borderId="0"/>
    <xf numFmtId="0" fontId="25" fillId="0" borderId="0" applyNumberFormat="0" applyBorder="0" applyProtection="0"/>
    <xf numFmtId="0" fontId="34" fillId="0" borderId="0"/>
    <xf numFmtId="0" fontId="35" fillId="29" borderId="0" applyNumberFormat="0" applyBorder="0" applyAlignment="0" applyProtection="0"/>
    <xf numFmtId="0" fontId="35" fillId="30" borderId="0" applyNumberFormat="0" applyBorder="0" applyAlignment="0" applyProtection="0"/>
    <xf numFmtId="0" fontId="35" fillId="31" borderId="0" applyNumberFormat="0" applyBorder="0" applyAlignment="0" applyProtection="0"/>
    <xf numFmtId="0" fontId="35" fillId="32" borderId="0" applyNumberFormat="0" applyBorder="0" applyAlignment="0" applyProtection="0"/>
    <xf numFmtId="0" fontId="35" fillId="33" borderId="0" applyNumberFormat="0" applyBorder="0" applyAlignment="0" applyProtection="0"/>
    <xf numFmtId="0" fontId="35" fillId="31" borderId="0" applyNumberFormat="0" applyBorder="0" applyAlignment="0" applyProtection="0"/>
    <xf numFmtId="0" fontId="35" fillId="33" borderId="0" applyNumberFormat="0" applyBorder="0" applyAlignment="0" applyProtection="0"/>
    <xf numFmtId="0" fontId="35" fillId="30" borderId="0" applyNumberFormat="0" applyBorder="0" applyAlignment="0" applyProtection="0"/>
    <xf numFmtId="0" fontId="35" fillId="35" borderId="0" applyNumberFormat="0" applyBorder="0" applyAlignment="0" applyProtection="0"/>
    <xf numFmtId="0" fontId="35" fillId="36" borderId="0" applyNumberFormat="0" applyBorder="0" applyAlignment="0" applyProtection="0"/>
    <xf numFmtId="0" fontId="35" fillId="33" borderId="0" applyNumberFormat="0" applyBorder="0" applyAlignment="0" applyProtection="0"/>
    <xf numFmtId="0" fontId="35" fillId="31" borderId="0" applyNumberFormat="0" applyBorder="0" applyAlignment="0" applyProtection="0"/>
    <xf numFmtId="0" fontId="36" fillId="33" borderId="0" applyNumberFormat="0" applyBorder="0" applyAlignment="0" applyProtection="0"/>
    <xf numFmtId="0" fontId="36" fillId="37" borderId="0" applyNumberFormat="0" applyBorder="0" applyAlignment="0" applyProtection="0"/>
    <xf numFmtId="0" fontId="36" fillId="38" borderId="0" applyNumberFormat="0" applyBorder="0" applyAlignment="0" applyProtection="0"/>
    <xf numFmtId="0" fontId="36" fillId="36" borderId="0" applyNumberFormat="0" applyBorder="0" applyAlignment="0" applyProtection="0"/>
    <xf numFmtId="0" fontId="36" fillId="33" borderId="0" applyNumberFormat="0" applyBorder="0" applyAlignment="0" applyProtection="0"/>
    <xf numFmtId="0" fontId="36" fillId="30" borderId="0" applyNumberFormat="0" applyBorder="0" applyAlignment="0" applyProtection="0"/>
    <xf numFmtId="0" fontId="36" fillId="40" borderId="0" applyNumberFormat="0" applyBorder="0" applyAlignment="0" applyProtection="0"/>
    <xf numFmtId="0" fontId="36" fillId="37" borderId="0" applyNumberFormat="0" applyBorder="0" applyAlignment="0" applyProtection="0"/>
    <xf numFmtId="0" fontId="36" fillId="38" borderId="0" applyNumberFormat="0" applyBorder="0" applyAlignment="0" applyProtection="0"/>
    <xf numFmtId="0" fontId="36" fillId="41" borderId="0" applyNumberFormat="0" applyBorder="0" applyAlignment="0" applyProtection="0"/>
    <xf numFmtId="0" fontId="36" fillId="39" borderId="0" applyNumberFormat="0" applyBorder="0" applyAlignment="0" applyProtection="0"/>
    <xf numFmtId="0" fontId="36" fillId="42" borderId="0" applyNumberFormat="0" applyBorder="0" applyAlignment="0" applyProtection="0"/>
    <xf numFmtId="0" fontId="39" fillId="43" borderId="0" applyNumberFormat="0" applyBorder="0" applyAlignment="0" applyProtection="0"/>
    <xf numFmtId="0" fontId="46" fillId="34" borderId="7" applyNumberFormat="0" applyAlignment="0" applyProtection="0"/>
    <xf numFmtId="0" fontId="40" fillId="44" borderId="8" applyNumberFormat="0" applyAlignment="0" applyProtection="0"/>
    <xf numFmtId="0" fontId="41" fillId="0" borderId="0" applyNumberFormat="0" applyFill="0" applyBorder="0" applyAlignment="0" applyProtection="0"/>
    <xf numFmtId="0" fontId="37" fillId="33" borderId="0" applyNumberFormat="0" applyBorder="0" applyAlignment="0" applyProtection="0"/>
    <xf numFmtId="0" fontId="47" fillId="0" borderId="9" applyNumberFormat="0" applyFill="0" applyAlignment="0" applyProtection="0"/>
    <xf numFmtId="0" fontId="48" fillId="0" borderId="10" applyNumberFormat="0" applyFill="0" applyAlignment="0" applyProtection="0"/>
    <xf numFmtId="0" fontId="49" fillId="0" borderId="11" applyNumberFormat="0" applyFill="0" applyAlignment="0" applyProtection="0"/>
    <xf numFmtId="0" fontId="49" fillId="0" borderId="0" applyNumberFormat="0" applyFill="0" applyBorder="0" applyAlignment="0" applyProtection="0"/>
    <xf numFmtId="0" fontId="44" fillId="35" borderId="7" applyNumberFormat="0" applyAlignment="0" applyProtection="0"/>
    <xf numFmtId="0" fontId="42" fillId="0" borderId="13" applyNumberFormat="0" applyFill="0" applyAlignment="0" applyProtection="0"/>
    <xf numFmtId="0" fontId="50" fillId="35" borderId="0" applyNumberFormat="0" applyBorder="0" applyAlignment="0" applyProtection="0"/>
    <xf numFmtId="0" fontId="45" fillId="0" borderId="0"/>
    <xf numFmtId="0" fontId="8" fillId="0" borderId="0"/>
    <xf numFmtId="0" fontId="45" fillId="31" borderId="6" applyNumberFormat="0" applyFont="0" applyAlignment="0" applyProtection="0"/>
    <xf numFmtId="0" fontId="52" fillId="0" borderId="0"/>
    <xf numFmtId="0" fontId="38" fillId="34" borderId="12" applyNumberFormat="0" applyAlignment="0" applyProtection="0"/>
    <xf numFmtId="0" fontId="51" fillId="0" borderId="0" applyNumberFormat="0" applyFill="0" applyBorder="0" applyAlignment="0" applyProtection="0"/>
    <xf numFmtId="0" fontId="43" fillId="0" borderId="14" applyNumberFormat="0" applyFill="0" applyAlignment="0" applyProtection="0"/>
    <xf numFmtId="0" fontId="42" fillId="0" borderId="0" applyNumberFormat="0" applyFill="0" applyBorder="0" applyAlignment="0" applyProtection="0"/>
  </cellStyleXfs>
  <cellXfs count="308">
    <xf numFmtId="0" fontId="0" fillId="0" borderId="0" xfId="0"/>
    <xf numFmtId="0" fontId="2" fillId="0" borderId="0" xfId="0" applyNumberFormat="1" applyFont="1" applyFill="1" applyBorder="1" applyAlignment="1" applyProtection="1">
      <alignment horizontal="left" wrapText="1"/>
    </xf>
    <xf numFmtId="0" fontId="4" fillId="0" borderId="0" xfId="0" applyNumberFormat="1" applyFont="1" applyFill="1" applyBorder="1" applyAlignment="1" applyProtection="1">
      <alignment wrapText="1"/>
    </xf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 applyProtection="1">
      <alignment horizontal="right" wrapText="1"/>
    </xf>
    <xf numFmtId="0" fontId="10" fillId="2" borderId="3" xfId="0" applyNumberFormat="1" applyFont="1" applyFill="1" applyBorder="1" applyAlignment="1" applyProtection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/>
    </xf>
    <xf numFmtId="0" fontId="9" fillId="2" borderId="3" xfId="0" quotePrefix="1" applyFont="1" applyFill="1" applyBorder="1" applyAlignment="1">
      <alignment horizontal="left" vertical="center"/>
    </xf>
    <xf numFmtId="0" fontId="10" fillId="2" borderId="3" xfId="0" applyFont="1" applyFill="1" applyBorder="1" applyAlignment="1">
      <alignment horizontal="left" vertical="center"/>
    </xf>
    <xf numFmtId="0" fontId="10" fillId="2" borderId="3" xfId="0" applyNumberFormat="1" applyFont="1" applyFill="1" applyBorder="1" applyAlignment="1" applyProtection="1">
      <alignment horizontal="left" vertical="center"/>
    </xf>
    <xf numFmtId="0" fontId="8" fillId="2" borderId="3" xfId="0" applyNumberFormat="1" applyFont="1" applyFill="1" applyBorder="1" applyAlignment="1" applyProtection="1">
      <alignment horizontal="left" vertical="center" wrapText="1"/>
    </xf>
    <xf numFmtId="0" fontId="9" fillId="2" borderId="3" xfId="0" quotePrefix="1" applyFont="1" applyFill="1" applyBorder="1" applyAlignment="1">
      <alignment horizontal="left" vertical="center" wrapText="1"/>
    </xf>
    <xf numFmtId="0" fontId="9" fillId="2" borderId="3" xfId="0" applyNumberFormat="1" applyFont="1" applyFill="1" applyBorder="1" applyAlignment="1" applyProtection="1">
      <alignment horizontal="left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10" fillId="2" borderId="3" xfId="0" applyNumberFormat="1" applyFont="1" applyFill="1" applyBorder="1" applyAlignment="1" applyProtection="1">
      <alignment vertical="center" wrapText="1"/>
    </xf>
    <xf numFmtId="0" fontId="8" fillId="2" borderId="3" xfId="0" applyNumberFormat="1" applyFont="1" applyFill="1" applyBorder="1" applyAlignment="1" applyProtection="1">
      <alignment vertical="center" wrapText="1"/>
    </xf>
    <xf numFmtId="0" fontId="10" fillId="2" borderId="3" xfId="0" quotePrefix="1" applyFont="1" applyFill="1" applyBorder="1" applyAlignment="1">
      <alignment horizontal="left" vertical="center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NumberFormat="1" applyFont="1" applyFill="1" applyBorder="1" applyAlignment="1" applyProtection="1">
      <alignment horizontal="left"/>
    </xf>
    <xf numFmtId="0" fontId="13" fillId="0" borderId="5" xfId="0" applyFont="1" applyBorder="1" applyAlignment="1">
      <alignment horizontal="right" vertical="center"/>
    </xf>
    <xf numFmtId="3" fontId="14" fillId="2" borderId="3" xfId="0" applyNumberFormat="1" applyFont="1" applyFill="1" applyBorder="1" applyAlignment="1">
      <alignment horizontal="right"/>
    </xf>
    <xf numFmtId="0" fontId="15" fillId="0" borderId="0" xfId="0" applyFont="1"/>
    <xf numFmtId="0" fontId="0" fillId="0" borderId="0" xfId="0" applyFont="1"/>
    <xf numFmtId="0" fontId="6" fillId="0" borderId="0" xfId="0" applyNumberFormat="1" applyFont="1" applyFill="1" applyBorder="1" applyAlignment="1" applyProtection="1">
      <alignment horizontal="center" vertical="center" wrapText="1"/>
    </xf>
    <xf numFmtId="0" fontId="18" fillId="0" borderId="0" xfId="0" applyFont="1"/>
    <xf numFmtId="4" fontId="6" fillId="3" borderId="3" xfId="0" applyNumberFormat="1" applyFont="1" applyFill="1" applyBorder="1" applyAlignment="1">
      <alignment horizontal="right"/>
    </xf>
    <xf numFmtId="4" fontId="6" fillId="0" borderId="3" xfId="0" applyNumberFormat="1" applyFont="1" applyFill="1" applyBorder="1" applyAlignment="1">
      <alignment horizontal="right"/>
    </xf>
    <xf numFmtId="4" fontId="10" fillId="3" borderId="1" xfId="0" applyNumberFormat="1" applyFont="1" applyFill="1" applyBorder="1" applyAlignment="1">
      <alignment horizontal="left" vertical="center"/>
    </xf>
    <xf numFmtId="4" fontId="8" fillId="3" borderId="2" xfId="0" applyNumberFormat="1" applyFont="1" applyFill="1" applyBorder="1" applyAlignment="1" applyProtection="1">
      <alignment vertical="center"/>
    </xf>
    <xf numFmtId="4" fontId="6" fillId="0" borderId="3" xfId="0" applyNumberFormat="1" applyFont="1" applyFill="1" applyBorder="1" applyAlignment="1" applyProtection="1">
      <alignment horizontal="right" wrapText="1"/>
    </xf>
    <xf numFmtId="4" fontId="6" fillId="0" borderId="3" xfId="0" applyNumberFormat="1" applyFont="1" applyBorder="1" applyAlignment="1">
      <alignment horizontal="right"/>
    </xf>
    <xf numFmtId="4" fontId="2" fillId="0" borderId="0" xfId="0" applyNumberFormat="1" applyFont="1" applyFill="1" applyBorder="1" applyAlignment="1" applyProtection="1">
      <alignment horizontal="center" vertical="center" wrapText="1"/>
    </xf>
    <xf numFmtId="4" fontId="4" fillId="0" borderId="0" xfId="0" applyNumberFormat="1" applyFont="1" applyFill="1" applyBorder="1" applyAlignment="1" applyProtection="1">
      <alignment horizontal="center" vertical="center" wrapText="1"/>
    </xf>
    <xf numFmtId="4" fontId="3" fillId="0" borderId="0" xfId="0" applyNumberFormat="1" applyFont="1" applyFill="1" applyBorder="1" applyAlignment="1" applyProtection="1"/>
    <xf numFmtId="4" fontId="6" fillId="0" borderId="1" xfId="0" quotePrefix="1" applyNumberFormat="1" applyFont="1" applyBorder="1" applyAlignment="1">
      <alignment horizontal="left" wrapText="1"/>
    </xf>
    <xf numFmtId="4" fontId="6" fillId="0" borderId="2" xfId="0" quotePrefix="1" applyNumberFormat="1" applyFont="1" applyBorder="1" applyAlignment="1">
      <alignment horizontal="left" wrapText="1"/>
    </xf>
    <xf numFmtId="4" fontId="6" fillId="0" borderId="2" xfId="0" quotePrefix="1" applyNumberFormat="1" applyFont="1" applyBorder="1" applyAlignment="1">
      <alignment horizontal="center" wrapText="1"/>
    </xf>
    <xf numFmtId="4" fontId="6" fillId="0" borderId="2" xfId="0" quotePrefix="1" applyNumberFormat="1" applyFont="1" applyFill="1" applyBorder="1" applyAlignment="1" applyProtection="1">
      <alignment horizontal="left"/>
    </xf>
    <xf numFmtId="4" fontId="6" fillId="2" borderId="3" xfId="0" applyNumberFormat="1" applyFont="1" applyFill="1" applyBorder="1" applyAlignment="1" applyProtection="1">
      <alignment horizontal="center" vertical="center" wrapText="1"/>
    </xf>
    <xf numFmtId="4" fontId="2" fillId="0" borderId="0" xfId="0" quotePrefix="1" applyNumberFormat="1" applyFont="1" applyFill="1" applyBorder="1" applyAlignment="1" applyProtection="1">
      <alignment horizontal="center" vertical="center" wrapText="1"/>
    </xf>
    <xf numFmtId="4" fontId="5" fillId="0" borderId="0" xfId="0" applyNumberFormat="1" applyFont="1" applyFill="1" applyBorder="1" applyAlignment="1" applyProtection="1">
      <alignment horizontal="center" vertical="center" wrapText="1"/>
    </xf>
    <xf numFmtId="4" fontId="12" fillId="0" borderId="0" xfId="0" applyNumberFormat="1" applyFont="1" applyAlignment="1">
      <alignment wrapText="1"/>
    </xf>
    <xf numFmtId="4" fontId="10" fillId="4" borderId="1" xfId="0" quotePrefix="1" applyNumberFormat="1" applyFont="1" applyFill="1" applyBorder="1" applyAlignment="1">
      <alignment horizontal="right"/>
    </xf>
    <xf numFmtId="4" fontId="10" fillId="4" borderId="3" xfId="0" applyNumberFormat="1" applyFont="1" applyFill="1" applyBorder="1" applyAlignment="1" applyProtection="1">
      <alignment horizontal="right" wrapText="1"/>
    </xf>
    <xf numFmtId="4" fontId="10" fillId="3" borderId="1" xfId="0" quotePrefix="1" applyNumberFormat="1" applyFont="1" applyFill="1" applyBorder="1" applyAlignment="1">
      <alignment horizontal="right"/>
    </xf>
    <xf numFmtId="4" fontId="10" fillId="3" borderId="3" xfId="0" quotePrefix="1" applyNumberFormat="1" applyFont="1" applyFill="1" applyBorder="1" applyAlignment="1">
      <alignment horizontal="right"/>
    </xf>
    <xf numFmtId="4" fontId="7" fillId="0" borderId="0" xfId="0" applyNumberFormat="1" applyFont="1" applyFill="1" applyBorder="1" applyAlignment="1" applyProtection="1">
      <alignment horizontal="center" vertical="center" wrapText="1"/>
    </xf>
    <xf numFmtId="4" fontId="20" fillId="0" borderId="0" xfId="0" applyNumberFormat="1" applyFont="1" applyAlignment="1">
      <alignment wrapText="1"/>
    </xf>
    <xf numFmtId="4" fontId="21" fillId="0" borderId="0" xfId="0" quotePrefix="1" applyNumberFormat="1" applyFont="1" applyFill="1" applyBorder="1" applyAlignment="1" applyProtection="1">
      <alignment horizontal="center" vertical="center" wrapText="1"/>
    </xf>
    <xf numFmtId="4" fontId="22" fillId="0" borderId="0" xfId="0" applyNumberFormat="1" applyFont="1" applyFill="1" applyBorder="1" applyAlignment="1" applyProtection="1">
      <alignment horizontal="center" vertical="center" wrapText="1"/>
    </xf>
    <xf numFmtId="4" fontId="8" fillId="0" borderId="0" xfId="0" applyNumberFormat="1" applyFont="1" applyFill="1" applyBorder="1" applyAlignment="1" applyProtection="1"/>
    <xf numFmtId="4" fontId="10" fillId="0" borderId="1" xfId="0" quotePrefix="1" applyNumberFormat="1" applyFont="1" applyBorder="1" applyAlignment="1">
      <alignment horizontal="left" wrapText="1"/>
    </xf>
    <xf numFmtId="4" fontId="10" fillId="0" borderId="2" xfId="0" quotePrefix="1" applyNumberFormat="1" applyFont="1" applyBorder="1" applyAlignment="1">
      <alignment horizontal="left" wrapText="1"/>
    </xf>
    <xf numFmtId="4" fontId="10" fillId="0" borderId="2" xfId="0" quotePrefix="1" applyNumberFormat="1" applyFont="1" applyBorder="1" applyAlignment="1">
      <alignment horizontal="center" wrapText="1"/>
    </xf>
    <xf numFmtId="4" fontId="10" fillId="0" borderId="2" xfId="0" quotePrefix="1" applyNumberFormat="1" applyFont="1" applyFill="1" applyBorder="1" applyAlignment="1" applyProtection="1">
      <alignment horizontal="left"/>
    </xf>
    <xf numFmtId="4" fontId="6" fillId="3" borderId="1" xfId="0" quotePrefix="1" applyNumberFormat="1" applyFont="1" applyFill="1" applyBorder="1" applyAlignment="1">
      <alignment horizontal="right"/>
    </xf>
    <xf numFmtId="4" fontId="6" fillId="3" borderId="3" xfId="0" quotePrefix="1" applyNumberFormat="1" applyFont="1" applyFill="1" applyBorder="1" applyAlignment="1">
      <alignment horizontal="right"/>
    </xf>
    <xf numFmtId="0" fontId="0" fillId="2" borderId="0" xfId="0" applyFont="1" applyFill="1"/>
    <xf numFmtId="0" fontId="15" fillId="2" borderId="0" xfId="0" applyFont="1" applyFill="1"/>
    <xf numFmtId="0" fontId="23" fillId="2" borderId="0" xfId="0" applyFont="1" applyFill="1"/>
    <xf numFmtId="0" fontId="0" fillId="2" borderId="0" xfId="0" applyFont="1" applyFill="1" applyBorder="1"/>
    <xf numFmtId="0" fontId="24" fillId="0" borderId="0" xfId="2"/>
    <xf numFmtId="0" fontId="25" fillId="0" borderId="0" xfId="3" applyFont="1" applyFill="1" applyAlignment="1"/>
    <xf numFmtId="0" fontId="26" fillId="0" borderId="0" xfId="3" applyFont="1" applyFill="1" applyAlignment="1" applyProtection="1">
      <alignment horizontal="right" vertical="top" wrapText="1" readingOrder="1"/>
      <protection locked="0"/>
    </xf>
    <xf numFmtId="0" fontId="26" fillId="0" borderId="0" xfId="3" applyFont="1" applyFill="1" applyAlignment="1" applyProtection="1">
      <alignment horizontal="center" vertical="top" wrapText="1" readingOrder="1"/>
      <protection locked="0"/>
    </xf>
    <xf numFmtId="4" fontId="9" fillId="2" borderId="3" xfId="0" quotePrefix="1" applyNumberFormat="1" applyFont="1" applyFill="1" applyBorder="1" applyAlignment="1">
      <alignment horizontal="left" vertical="center"/>
    </xf>
    <xf numFmtId="0" fontId="6" fillId="9" borderId="3" xfId="0" applyNumberFormat="1" applyFont="1" applyFill="1" applyBorder="1" applyAlignment="1" applyProtection="1">
      <alignment horizontal="center" vertical="center" wrapText="1"/>
    </xf>
    <xf numFmtId="0" fontId="6" fillId="9" borderId="4" xfId="0" applyNumberFormat="1" applyFont="1" applyFill="1" applyBorder="1" applyAlignment="1" applyProtection="1">
      <alignment horizontal="center" vertical="center" wrapText="1"/>
    </xf>
    <xf numFmtId="4" fontId="6" fillId="9" borderId="3" xfId="0" applyNumberFormat="1" applyFont="1" applyFill="1" applyBorder="1" applyAlignment="1" applyProtection="1">
      <alignment horizontal="center" vertical="center" wrapText="1"/>
    </xf>
    <xf numFmtId="0" fontId="25" fillId="0" borderId="0" xfId="3" applyFont="1" applyFill="1" applyBorder="1" applyAlignment="1"/>
    <xf numFmtId="0" fontId="0" fillId="0" borderId="0" xfId="0" applyFill="1"/>
    <xf numFmtId="0" fontId="10" fillId="12" borderId="3" xfId="0" applyNumberFormat="1" applyFont="1" applyFill="1" applyBorder="1" applyAlignment="1" applyProtection="1">
      <alignment horizontal="left" vertical="center" wrapText="1"/>
    </xf>
    <xf numFmtId="4" fontId="10" fillId="12" borderId="3" xfId="0" applyNumberFormat="1" applyFont="1" applyFill="1" applyBorder="1" applyAlignment="1" applyProtection="1">
      <alignment horizontal="right" vertical="center" wrapText="1"/>
    </xf>
    <xf numFmtId="4" fontId="3" fillId="12" borderId="3" xfId="0" applyNumberFormat="1" applyFont="1" applyFill="1" applyBorder="1" applyAlignment="1">
      <alignment horizontal="right"/>
    </xf>
    <xf numFmtId="0" fontId="17" fillId="13" borderId="3" xfId="1" applyNumberFormat="1" applyFont="1" applyFill="1" applyBorder="1" applyAlignment="1" applyProtection="1">
      <alignment horizontal="left" vertical="center" wrapText="1"/>
    </xf>
    <xf numFmtId="4" fontId="17" fillId="13" borderId="3" xfId="1" applyNumberFormat="1" applyFont="1" applyFill="1" applyBorder="1" applyAlignment="1" applyProtection="1">
      <alignment horizontal="right" vertical="center" wrapText="1"/>
    </xf>
    <xf numFmtId="4" fontId="3" fillId="13" borderId="3" xfId="0" applyNumberFormat="1" applyFont="1" applyFill="1" applyBorder="1" applyAlignment="1">
      <alignment horizontal="right"/>
    </xf>
    <xf numFmtId="0" fontId="19" fillId="13" borderId="3" xfId="1" applyNumberFormat="1" applyFont="1" applyFill="1" applyBorder="1" applyAlignment="1" applyProtection="1">
      <alignment horizontal="left" vertical="center" wrapText="1"/>
    </xf>
    <xf numFmtId="4" fontId="19" fillId="13" borderId="3" xfId="1" applyNumberFormat="1" applyFont="1" applyFill="1" applyBorder="1" applyAlignment="1" applyProtection="1">
      <alignment horizontal="right" vertical="center" wrapText="1"/>
    </xf>
    <xf numFmtId="4" fontId="15" fillId="13" borderId="3" xfId="0" applyNumberFormat="1" applyFont="1" applyFill="1" applyBorder="1" applyAlignment="1">
      <alignment horizontal="right"/>
    </xf>
    <xf numFmtId="0" fontId="24" fillId="0" borderId="0" xfId="2" applyBorder="1"/>
    <xf numFmtId="0" fontId="28" fillId="0" borderId="0" xfId="3" applyFont="1" applyFill="1" applyAlignment="1"/>
    <xf numFmtId="0" fontId="29" fillId="0" borderId="0" xfId="0" applyFont="1"/>
    <xf numFmtId="0" fontId="25" fillId="8" borderId="3" xfId="3" applyFont="1" applyFill="1" applyBorder="1" applyAlignment="1" applyProtection="1">
      <alignment horizontal="center" vertical="top" wrapText="1" readingOrder="1"/>
      <protection locked="0"/>
    </xf>
    <xf numFmtId="0" fontId="25" fillId="8" borderId="3" xfId="3" applyFont="1" applyFill="1" applyBorder="1" applyAlignment="1" applyProtection="1">
      <alignment horizontal="right" vertical="top" wrapText="1" readingOrder="1"/>
      <protection locked="0"/>
    </xf>
    <xf numFmtId="0" fontId="25" fillId="7" borderId="3" xfId="3" applyFont="1" applyFill="1" applyBorder="1" applyAlignment="1" applyProtection="1">
      <alignment vertical="top" wrapText="1" readingOrder="1"/>
      <protection locked="0"/>
    </xf>
    <xf numFmtId="164" fontId="25" fillId="7" borderId="3" xfId="3" applyNumberFormat="1" applyFont="1" applyFill="1" applyBorder="1" applyAlignment="1" applyProtection="1">
      <alignment horizontal="right" vertical="top" wrapText="1" readingOrder="1"/>
      <protection locked="0"/>
    </xf>
    <xf numFmtId="0" fontId="25" fillId="5" borderId="3" xfId="3" applyFont="1" applyFill="1" applyBorder="1" applyAlignment="1" applyProtection="1">
      <alignment vertical="top" wrapText="1" readingOrder="1"/>
      <protection locked="0"/>
    </xf>
    <xf numFmtId="164" fontId="25" fillId="5" borderId="3" xfId="3" applyNumberFormat="1" applyFont="1" applyFill="1" applyBorder="1" applyAlignment="1" applyProtection="1">
      <alignment horizontal="right" vertical="top" wrapText="1" readingOrder="1"/>
      <protection locked="0"/>
    </xf>
    <xf numFmtId="0" fontId="25" fillId="0" borderId="3" xfId="3" applyFont="1" applyFill="1" applyBorder="1" applyAlignment="1" applyProtection="1">
      <alignment vertical="top" wrapText="1" readingOrder="1"/>
      <protection locked="0"/>
    </xf>
    <xf numFmtId="164" fontId="25" fillId="0" borderId="3" xfId="3" applyNumberFormat="1" applyFont="1" applyFill="1" applyBorder="1" applyAlignment="1" applyProtection="1">
      <alignment horizontal="right" vertical="top" wrapText="1" readingOrder="1"/>
      <protection locked="0"/>
    </xf>
    <xf numFmtId="0" fontId="25" fillId="6" borderId="3" xfId="3" applyFont="1" applyFill="1" applyBorder="1" applyAlignment="1" applyProtection="1">
      <alignment vertical="top" wrapText="1" readingOrder="1"/>
      <protection locked="0"/>
    </xf>
    <xf numFmtId="164" fontId="25" fillId="6" borderId="3" xfId="3" applyNumberFormat="1" applyFont="1" applyFill="1" applyBorder="1" applyAlignment="1" applyProtection="1">
      <alignment horizontal="right" vertical="top" wrapText="1" readingOrder="1"/>
      <protection locked="0"/>
    </xf>
    <xf numFmtId="0" fontId="0" fillId="0" borderId="0" xfId="0" applyFill="1"/>
    <xf numFmtId="0" fontId="25" fillId="0" borderId="3" xfId="3" applyFont="1" applyFill="1" applyBorder="1" applyAlignment="1" applyProtection="1">
      <alignment vertical="top" wrapText="1" readingOrder="1"/>
      <protection locked="0"/>
    </xf>
    <xf numFmtId="164" fontId="25" fillId="0" borderId="3" xfId="3" applyNumberFormat="1" applyFont="1" applyFill="1" applyBorder="1" applyAlignment="1" applyProtection="1">
      <alignment horizontal="right" vertical="top" wrapText="1" readingOrder="1"/>
      <protection locked="0"/>
    </xf>
    <xf numFmtId="164" fontId="25" fillId="5" borderId="3" xfId="3" applyNumberFormat="1" applyFont="1" applyFill="1" applyBorder="1" applyAlignment="1" applyProtection="1">
      <alignment horizontal="right" vertical="top" wrapText="1" readingOrder="1"/>
      <protection locked="0"/>
    </xf>
    <xf numFmtId="0" fontId="25" fillId="5" borderId="3" xfId="3" applyFont="1" applyFill="1" applyBorder="1" applyAlignment="1" applyProtection="1">
      <alignment vertical="top" wrapText="1" readingOrder="1"/>
      <protection locked="0"/>
    </xf>
    <xf numFmtId="164" fontId="25" fillId="15" borderId="3" xfId="3" applyNumberFormat="1" applyFont="1" applyFill="1" applyBorder="1" applyAlignment="1" applyProtection="1">
      <alignment horizontal="right" vertical="top" wrapText="1" readingOrder="1"/>
      <protection locked="0"/>
    </xf>
    <xf numFmtId="164" fontId="25" fillId="2" borderId="3" xfId="3" applyNumberFormat="1" applyFont="1" applyFill="1" applyBorder="1" applyAlignment="1" applyProtection="1">
      <alignment horizontal="right" vertical="top" wrapText="1" readingOrder="1"/>
      <protection locked="0"/>
    </xf>
    <xf numFmtId="2" fontId="0" fillId="12" borderId="3" xfId="0" applyNumberFormat="1" applyFill="1" applyBorder="1"/>
    <xf numFmtId="2" fontId="0" fillId="0" borderId="3" xfId="0" applyNumberFormat="1" applyBorder="1"/>
    <xf numFmtId="2" fontId="25" fillId="5" borderId="3" xfId="3" applyNumberFormat="1" applyFont="1" applyFill="1" applyBorder="1" applyAlignment="1" applyProtection="1">
      <alignment horizontal="right" vertical="top" wrapText="1" readingOrder="1"/>
      <protection locked="0"/>
    </xf>
    <xf numFmtId="2" fontId="25" fillId="0" borderId="3" xfId="3" applyNumberFormat="1" applyFont="1" applyFill="1" applyBorder="1" applyAlignment="1" applyProtection="1">
      <alignment horizontal="right" vertical="top" wrapText="1" readingOrder="1"/>
      <protection locked="0"/>
    </xf>
    <xf numFmtId="0" fontId="25" fillId="0" borderId="3" xfId="3" applyFont="1" applyFill="1" applyBorder="1" applyAlignment="1" applyProtection="1">
      <alignment horizontal="left" vertical="top" wrapText="1" readingOrder="1"/>
      <protection locked="0"/>
    </xf>
    <xf numFmtId="164" fontId="8" fillId="0" borderId="3" xfId="3" applyNumberFormat="1" applyFont="1" applyFill="1" applyBorder="1" applyAlignment="1" applyProtection="1">
      <alignment horizontal="right" vertical="top" wrapText="1" readingOrder="1"/>
      <protection locked="0"/>
    </xf>
    <xf numFmtId="0" fontId="25" fillId="18" borderId="3" xfId="3" applyFont="1" applyFill="1" applyBorder="1" applyAlignment="1" applyProtection="1">
      <alignment vertical="top" wrapText="1" readingOrder="1"/>
      <protection locked="0"/>
    </xf>
    <xf numFmtId="164" fontId="25" fillId="18" borderId="3" xfId="3" applyNumberFormat="1" applyFont="1" applyFill="1" applyBorder="1" applyAlignment="1" applyProtection="1">
      <alignment horizontal="right" vertical="top" wrapText="1" readingOrder="1"/>
      <protection locked="0"/>
    </xf>
    <xf numFmtId="4" fontId="25" fillId="13" borderId="3" xfId="1" applyNumberFormat="1" applyFont="1" applyFill="1" applyBorder="1" applyAlignment="1" applyProtection="1">
      <alignment horizontal="right" vertical="center" wrapText="1"/>
    </xf>
    <xf numFmtId="4" fontId="0" fillId="0" borderId="0" xfId="0" applyNumberFormat="1"/>
    <xf numFmtId="164" fontId="8" fillId="5" borderId="3" xfId="3" applyNumberFormat="1" applyFont="1" applyFill="1" applyBorder="1" applyAlignment="1" applyProtection="1">
      <alignment horizontal="right" vertical="top" wrapText="1" readingOrder="1"/>
      <protection locked="0"/>
    </xf>
    <xf numFmtId="164" fontId="17" fillId="6" borderId="3" xfId="3" applyNumberFormat="1" applyFont="1" applyFill="1" applyBorder="1" applyAlignment="1" applyProtection="1">
      <alignment horizontal="right" vertical="top" wrapText="1" readingOrder="1"/>
      <protection locked="0"/>
    </xf>
    <xf numFmtId="164" fontId="17" fillId="16" borderId="3" xfId="3" applyNumberFormat="1" applyFont="1" applyFill="1" applyBorder="1" applyAlignment="1" applyProtection="1">
      <alignment horizontal="right" vertical="top" wrapText="1" readingOrder="1"/>
      <protection locked="0"/>
    </xf>
    <xf numFmtId="0" fontId="27" fillId="14" borderId="3" xfId="3" applyFont="1" applyFill="1" applyBorder="1" applyAlignment="1" applyProtection="1">
      <alignment vertical="top" wrapText="1" readingOrder="1"/>
      <protection locked="0"/>
    </xf>
    <xf numFmtId="164" fontId="27" fillId="14" borderId="3" xfId="3" applyNumberFormat="1" applyFont="1" applyFill="1" applyBorder="1" applyAlignment="1" applyProtection="1">
      <alignment horizontal="right" vertical="top" wrapText="1" readingOrder="1"/>
      <protection locked="0"/>
    </xf>
    <xf numFmtId="164" fontId="27" fillId="14" borderId="3" xfId="0" applyNumberFormat="1" applyFont="1" applyFill="1" applyBorder="1"/>
    <xf numFmtId="164" fontId="10" fillId="6" borderId="3" xfId="3" applyNumberFormat="1" applyFont="1" applyFill="1" applyBorder="1" applyAlignment="1" applyProtection="1">
      <alignment horizontal="right" vertical="top" wrapText="1" readingOrder="1"/>
      <protection locked="0"/>
    </xf>
    <xf numFmtId="164" fontId="8" fillId="18" borderId="3" xfId="3" applyNumberFormat="1" applyFont="1" applyFill="1" applyBorder="1" applyAlignment="1" applyProtection="1">
      <alignment horizontal="right" vertical="top" wrapText="1" readingOrder="1"/>
      <protection locked="0"/>
    </xf>
    <xf numFmtId="164" fontId="8" fillId="2" borderId="3" xfId="3" applyNumberFormat="1" applyFont="1" applyFill="1" applyBorder="1" applyAlignment="1" applyProtection="1">
      <alignment horizontal="right" vertical="top" wrapText="1" readingOrder="1"/>
      <protection locked="0"/>
    </xf>
    <xf numFmtId="164" fontId="17" fillId="7" borderId="3" xfId="3" applyNumberFormat="1" applyFont="1" applyFill="1" applyBorder="1" applyAlignment="1" applyProtection="1">
      <alignment horizontal="right" vertical="top" wrapText="1" readingOrder="1"/>
      <protection locked="0"/>
    </xf>
    <xf numFmtId="0" fontId="31" fillId="11" borderId="3" xfId="0" applyFont="1" applyFill="1" applyBorder="1" applyAlignment="1" applyProtection="1">
      <alignment vertical="top" wrapText="1"/>
      <protection locked="0"/>
    </xf>
    <xf numFmtId="0" fontId="30" fillId="10" borderId="3" xfId="0" applyFont="1" applyFill="1" applyBorder="1"/>
    <xf numFmtId="0" fontId="30" fillId="20" borderId="3" xfId="0" applyFont="1" applyFill="1" applyBorder="1"/>
    <xf numFmtId="0" fontId="30" fillId="2" borderId="3" xfId="0" applyFont="1" applyFill="1" applyBorder="1"/>
    <xf numFmtId="0" fontId="31" fillId="10" borderId="3" xfId="0" applyFont="1" applyFill="1" applyBorder="1"/>
    <xf numFmtId="0" fontId="31" fillId="2" borderId="3" xfId="0" applyFont="1" applyFill="1" applyBorder="1"/>
    <xf numFmtId="0" fontId="30" fillId="19" borderId="3" xfId="0" applyFont="1" applyFill="1" applyBorder="1"/>
    <xf numFmtId="0" fontId="31" fillId="0" borderId="3" xfId="0" applyFont="1" applyBorder="1"/>
    <xf numFmtId="0" fontId="31" fillId="2" borderId="4" xfId="0" applyFont="1" applyFill="1" applyBorder="1"/>
    <xf numFmtId="164" fontId="25" fillId="0" borderId="3" xfId="3" applyNumberFormat="1" applyFont="1" applyFill="1" applyBorder="1" applyAlignment="1" applyProtection="1">
      <alignment horizontal="right" vertical="top" wrapText="1" readingOrder="1"/>
      <protection locked="0"/>
    </xf>
    <xf numFmtId="164" fontId="25" fillId="0" borderId="3" xfId="3" applyNumberFormat="1" applyFont="1" applyFill="1" applyBorder="1" applyAlignment="1" applyProtection="1">
      <alignment vertical="top" wrapText="1" readingOrder="1"/>
      <protection locked="0"/>
    </xf>
    <xf numFmtId="0" fontId="8" fillId="0" borderId="0" xfId="0" applyFont="1" applyFill="1" applyBorder="1"/>
    <xf numFmtId="0" fontId="26" fillId="0" borderId="0" xfId="0" applyFont="1" applyFill="1" applyBorder="1" applyAlignment="1" applyProtection="1">
      <alignment horizontal="center" vertical="top" wrapText="1" readingOrder="1"/>
      <protection locked="0"/>
    </xf>
    <xf numFmtId="0" fontId="26" fillId="0" borderId="0" xfId="0" applyFont="1" applyFill="1" applyBorder="1" applyAlignment="1" applyProtection="1">
      <alignment horizontal="right" vertical="top" wrapText="1" readingOrder="1"/>
      <protection locked="0"/>
    </xf>
    <xf numFmtId="0" fontId="26" fillId="26" borderId="0" xfId="0" applyFont="1" applyFill="1" applyBorder="1" applyAlignment="1" applyProtection="1">
      <alignment vertical="top" wrapText="1" readingOrder="1"/>
      <protection locked="0"/>
    </xf>
    <xf numFmtId="0" fontId="26" fillId="22" borderId="3" xfId="0" applyFont="1" applyFill="1" applyBorder="1" applyAlignment="1" applyProtection="1">
      <alignment horizontal="center" vertical="top" wrapText="1" readingOrder="1"/>
      <protection locked="0"/>
    </xf>
    <xf numFmtId="0" fontId="26" fillId="23" borderId="3" xfId="0" applyFont="1" applyFill="1" applyBorder="1" applyAlignment="1" applyProtection="1">
      <alignment vertical="top" wrapText="1" readingOrder="1"/>
      <protection locked="0"/>
    </xf>
    <xf numFmtId="0" fontId="26" fillId="24" borderId="3" xfId="0" applyFont="1" applyFill="1" applyBorder="1" applyAlignment="1" applyProtection="1">
      <alignment vertical="top" wrapText="1" readingOrder="1"/>
      <protection locked="0"/>
    </xf>
    <xf numFmtId="0" fontId="26" fillId="25" borderId="3" xfId="0" applyFont="1" applyFill="1" applyBorder="1" applyAlignment="1" applyProtection="1">
      <alignment vertical="top" wrapText="1" readingOrder="1"/>
      <protection locked="0"/>
    </xf>
    <xf numFmtId="0" fontId="33" fillId="27" borderId="3" xfId="0" applyFont="1" applyFill="1" applyBorder="1" applyAlignment="1" applyProtection="1">
      <alignment vertical="top" wrapText="1" readingOrder="1"/>
      <protection locked="0"/>
    </xf>
    <xf numFmtId="0" fontId="7" fillId="0" borderId="0" xfId="0" applyFont="1" applyFill="1" applyBorder="1" applyAlignment="1"/>
    <xf numFmtId="0" fontId="26" fillId="0" borderId="5" xfId="0" applyFont="1" applyFill="1" applyBorder="1" applyAlignment="1" applyProtection="1">
      <alignment vertical="top" wrapText="1" readingOrder="1"/>
      <protection locked="0"/>
    </xf>
    <xf numFmtId="0" fontId="30" fillId="21" borderId="1" xfId="0" applyFont="1" applyFill="1" applyBorder="1"/>
    <xf numFmtId="0" fontId="30" fillId="9" borderId="1" xfId="0" applyFont="1" applyFill="1" applyBorder="1"/>
    <xf numFmtId="0" fontId="30" fillId="2" borderId="1" xfId="0" applyFont="1" applyFill="1" applyBorder="1"/>
    <xf numFmtId="0" fontId="30" fillId="10" borderId="1" xfId="0" applyFont="1" applyFill="1" applyBorder="1"/>
    <xf numFmtId="0" fontId="26" fillId="25" borderId="3" xfId="0" applyFont="1" applyFill="1" applyBorder="1" applyAlignment="1" applyProtection="1">
      <alignment horizontal="left" vertical="top" wrapText="1" readingOrder="1"/>
      <protection locked="0"/>
    </xf>
    <xf numFmtId="2" fontId="1" fillId="17" borderId="3" xfId="0" applyNumberFormat="1" applyFont="1" applyFill="1" applyBorder="1" applyAlignment="1">
      <alignment horizontal="right" vertical="top"/>
    </xf>
    <xf numFmtId="2" fontId="17" fillId="16" borderId="3" xfId="3" applyNumberFormat="1" applyFont="1" applyFill="1" applyBorder="1" applyAlignment="1" applyProtection="1">
      <alignment horizontal="right" vertical="top" wrapText="1" readingOrder="1"/>
      <protection locked="0"/>
    </xf>
    <xf numFmtId="0" fontId="10" fillId="27" borderId="3" xfId="0" applyFont="1" applyFill="1" applyBorder="1" applyAlignment="1" applyProtection="1">
      <alignment vertical="top" wrapText="1" readingOrder="1"/>
      <protection locked="0"/>
    </xf>
    <xf numFmtId="165" fontId="33" fillId="23" borderId="3" xfId="0" applyNumberFormat="1" applyFont="1" applyFill="1" applyBorder="1" applyAlignment="1" applyProtection="1">
      <alignment horizontal="right" vertical="top" wrapText="1" readingOrder="1"/>
      <protection locked="0"/>
    </xf>
    <xf numFmtId="0" fontId="26" fillId="25" borderId="3" xfId="0" applyFont="1" applyFill="1" applyBorder="1" applyAlignment="1" applyProtection="1">
      <alignment vertical="top" wrapText="1" readingOrder="1"/>
      <protection locked="0"/>
    </xf>
    <xf numFmtId="0" fontId="26" fillId="28" borderId="3" xfId="0" applyFont="1" applyFill="1" applyBorder="1" applyAlignment="1" applyProtection="1">
      <alignment vertical="top" wrapText="1" readingOrder="1"/>
      <protection locked="0"/>
    </xf>
    <xf numFmtId="0" fontId="26" fillId="28" borderId="3" xfId="0" applyFont="1" applyFill="1" applyBorder="1" applyAlignment="1" applyProtection="1">
      <alignment vertical="top" wrapText="1" readingOrder="1"/>
      <protection locked="0"/>
    </xf>
    <xf numFmtId="4" fontId="0" fillId="2" borderId="0" xfId="0" applyNumberFormat="1" applyFont="1" applyFill="1"/>
    <xf numFmtId="4" fontId="15" fillId="2" borderId="0" xfId="0" applyNumberFormat="1" applyFont="1" applyFill="1"/>
    <xf numFmtId="4" fontId="0" fillId="2" borderId="0" xfId="0" applyNumberFormat="1" applyFont="1" applyFill="1" applyBorder="1"/>
    <xf numFmtId="4" fontId="23" fillId="2" borderId="0" xfId="0" applyNumberFormat="1" applyFont="1" applyFill="1"/>
    <xf numFmtId="167" fontId="0" fillId="2" borderId="0" xfId="0" applyNumberFormat="1" applyFont="1" applyFill="1"/>
    <xf numFmtId="165" fontId="33" fillId="26" borderId="3" xfId="0" applyNumberFormat="1" applyFont="1" applyFill="1" applyBorder="1" applyAlignment="1" applyProtection="1">
      <alignment horizontal="right" vertical="top" wrapText="1" readingOrder="1"/>
      <protection locked="0"/>
    </xf>
    <xf numFmtId="165" fontId="10" fillId="27" borderId="3" xfId="0" applyNumberFormat="1" applyFont="1" applyFill="1" applyBorder="1" applyAlignment="1" applyProtection="1">
      <alignment horizontal="right" vertical="top" wrapText="1" readingOrder="1"/>
      <protection locked="0"/>
    </xf>
    <xf numFmtId="165" fontId="33" fillId="25" borderId="3" xfId="0" applyNumberFormat="1" applyFont="1" applyFill="1" applyBorder="1" applyAlignment="1" applyProtection="1">
      <alignment horizontal="right" vertical="top" wrapText="1" readingOrder="1"/>
      <protection locked="0"/>
    </xf>
    <xf numFmtId="165" fontId="33" fillId="28" borderId="3" xfId="0" applyNumberFormat="1" applyFont="1" applyFill="1" applyBorder="1" applyAlignment="1" applyProtection="1">
      <alignment horizontal="right" vertical="top" wrapText="1" readingOrder="1"/>
      <protection locked="0"/>
    </xf>
    <xf numFmtId="165" fontId="33" fillId="24" borderId="3" xfId="0" applyNumberFormat="1" applyFont="1" applyFill="1" applyBorder="1" applyAlignment="1" applyProtection="1">
      <alignment horizontal="right" vertical="top" wrapText="1" readingOrder="1"/>
      <protection locked="0"/>
    </xf>
    <xf numFmtId="165" fontId="23" fillId="2" borderId="0" xfId="0" applyNumberFormat="1" applyFont="1" applyFill="1"/>
    <xf numFmtId="0" fontId="25" fillId="6" borderId="3" xfId="3" applyFont="1" applyFill="1" applyBorder="1" applyAlignment="1" applyProtection="1">
      <alignment vertical="top" wrapText="1" readingOrder="1"/>
      <protection locked="0"/>
    </xf>
    <xf numFmtId="0" fontId="25" fillId="5" borderId="3" xfId="3" applyFont="1" applyFill="1" applyBorder="1" applyAlignment="1" applyProtection="1">
      <alignment vertical="top" wrapText="1" readingOrder="1"/>
      <protection locked="0"/>
    </xf>
    <xf numFmtId="0" fontId="25" fillId="0" borderId="3" xfId="3" applyFont="1" applyFill="1" applyBorder="1" applyAlignment="1" applyProtection="1">
      <alignment vertical="top" wrapText="1" readingOrder="1"/>
      <protection locked="0"/>
    </xf>
    <xf numFmtId="164" fontId="25" fillId="0" borderId="3" xfId="3" applyNumberFormat="1" applyFont="1" applyFill="1" applyBorder="1" applyAlignment="1" applyProtection="1">
      <alignment horizontal="right" vertical="top" wrapText="1" readingOrder="1"/>
      <protection locked="0"/>
    </xf>
    <xf numFmtId="0" fontId="0" fillId="0" borderId="0" xfId="0" applyFill="1"/>
    <xf numFmtId="164" fontId="25" fillId="5" borderId="3" xfId="3" applyNumberFormat="1" applyFont="1" applyFill="1" applyBorder="1" applyAlignment="1" applyProtection="1">
      <alignment horizontal="right" vertical="top" wrapText="1" readingOrder="1"/>
      <protection locked="0"/>
    </xf>
    <xf numFmtId="164" fontId="17" fillId="6" borderId="3" xfId="3" applyNumberFormat="1" applyFont="1" applyFill="1" applyBorder="1" applyAlignment="1" applyProtection="1">
      <alignment horizontal="right" vertical="top" wrapText="1" readingOrder="1"/>
      <protection locked="0"/>
    </xf>
    <xf numFmtId="0" fontId="8" fillId="22" borderId="3" xfId="0" applyFont="1" applyFill="1" applyBorder="1" applyAlignment="1" applyProtection="1">
      <alignment horizontal="right" vertical="top" wrapText="1" readingOrder="1"/>
      <protection locked="0"/>
    </xf>
    <xf numFmtId="165" fontId="53" fillId="28" borderId="3" xfId="0" applyNumberFormat="1" applyFont="1" applyFill="1" applyBorder="1" applyAlignment="1" applyProtection="1">
      <alignment horizontal="right" vertical="top" wrapText="1" readingOrder="1"/>
      <protection locked="0"/>
    </xf>
    <xf numFmtId="0" fontId="33" fillId="26" borderId="0" xfId="0" applyFont="1" applyFill="1" applyBorder="1" applyAlignment="1" applyProtection="1">
      <alignment vertical="top" wrapText="1" readingOrder="1"/>
      <protection locked="0"/>
    </xf>
    <xf numFmtId="165" fontId="33" fillId="26" borderId="0" xfId="0" applyNumberFormat="1" applyFont="1" applyFill="1" applyBorder="1" applyAlignment="1" applyProtection="1">
      <alignment horizontal="right" vertical="top" wrapText="1" readingOrder="1"/>
      <protection locked="0"/>
    </xf>
    <xf numFmtId="165" fontId="7" fillId="26" borderId="0" xfId="0" applyNumberFormat="1" applyFont="1" applyFill="1" applyBorder="1" applyAlignment="1" applyProtection="1">
      <alignment vertical="top" wrapText="1" readingOrder="1"/>
      <protection locked="0"/>
    </xf>
    <xf numFmtId="0" fontId="54" fillId="0" borderId="0" xfId="0" applyFont="1"/>
    <xf numFmtId="164" fontId="25" fillId="5" borderId="3" xfId="3" applyNumberFormat="1" applyFont="1" applyFill="1" applyBorder="1" applyAlignment="1" applyProtection="1">
      <alignment horizontal="right" vertical="top" wrapText="1" readingOrder="1"/>
      <protection locked="0"/>
    </xf>
    <xf numFmtId="164" fontId="25" fillId="0" borderId="3" xfId="3" applyNumberFormat="1" applyFont="1" applyFill="1" applyBorder="1" applyAlignment="1" applyProtection="1">
      <alignment horizontal="right" vertical="top" wrapText="1" readingOrder="1"/>
      <protection locked="0"/>
    </xf>
    <xf numFmtId="164" fontId="17" fillId="7" borderId="3" xfId="3" applyNumberFormat="1" applyFont="1" applyFill="1" applyBorder="1" applyAlignment="1" applyProtection="1">
      <alignment horizontal="right" vertical="top" wrapText="1" readingOrder="1"/>
      <protection locked="0"/>
    </xf>
    <xf numFmtId="164" fontId="25" fillId="0" borderId="3" xfId="3" applyNumberFormat="1" applyFont="1" applyFill="1" applyBorder="1" applyAlignment="1" applyProtection="1">
      <alignment vertical="top" wrapText="1" readingOrder="1"/>
      <protection locked="0"/>
    </xf>
    <xf numFmtId="0" fontId="25" fillId="0" borderId="3" xfId="3" applyFont="1" applyFill="1" applyBorder="1" applyAlignment="1" applyProtection="1">
      <alignment vertical="top" wrapText="1" readingOrder="1"/>
      <protection locked="0"/>
    </xf>
    <xf numFmtId="0" fontId="25" fillId="5" borderId="3" xfId="3" applyFont="1" applyFill="1" applyBorder="1" applyAlignment="1" applyProtection="1">
      <alignment vertical="top" wrapText="1" readingOrder="1"/>
      <protection locked="0"/>
    </xf>
    <xf numFmtId="0" fontId="0" fillId="0" borderId="0" xfId="0" applyFill="1"/>
    <xf numFmtId="164" fontId="55" fillId="5" borderId="3" xfId="3" applyNumberFormat="1" applyFont="1" applyFill="1" applyBorder="1" applyAlignment="1" applyProtection="1">
      <alignment horizontal="right" vertical="top" wrapText="1" readingOrder="1"/>
      <protection locked="0"/>
    </xf>
    <xf numFmtId="164" fontId="55" fillId="5" borderId="3" xfId="3" applyNumberFormat="1" applyFont="1" applyFill="1" applyBorder="1" applyAlignment="1" applyProtection="1">
      <alignment horizontal="right" vertical="top" wrapText="1" readingOrder="1"/>
      <protection locked="0"/>
    </xf>
    <xf numFmtId="164" fontId="8" fillId="0" borderId="3" xfId="3" applyNumberFormat="1" applyFont="1" applyFill="1" applyBorder="1" applyAlignment="1" applyProtection="1">
      <alignment horizontal="right" vertical="top" wrapText="1" readingOrder="1"/>
      <protection locked="0"/>
    </xf>
    <xf numFmtId="164" fontId="55" fillId="5" borderId="3" xfId="3" applyNumberFormat="1" applyFont="1" applyFill="1" applyBorder="1" applyAlignment="1" applyProtection="1">
      <alignment vertical="top" wrapText="1" readingOrder="1"/>
      <protection locked="0"/>
    </xf>
    <xf numFmtId="164" fontId="56" fillId="6" borderId="3" xfId="3" applyNumberFormat="1" applyFont="1" applyFill="1" applyBorder="1" applyAlignment="1" applyProtection="1">
      <alignment horizontal="right" vertical="top" wrapText="1" readingOrder="1"/>
      <protection locked="0"/>
    </xf>
    <xf numFmtId="164" fontId="56" fillId="6" borderId="3" xfId="3" applyNumberFormat="1" applyFont="1" applyFill="1" applyBorder="1" applyAlignment="1" applyProtection="1">
      <alignment horizontal="right" vertical="top" wrapText="1" readingOrder="1"/>
      <protection locked="0"/>
    </xf>
    <xf numFmtId="164" fontId="56" fillId="16" borderId="3" xfId="3" applyNumberFormat="1" applyFont="1" applyFill="1" applyBorder="1" applyAlignment="1" applyProtection="1">
      <alignment horizontal="right" vertical="top" wrapText="1" readingOrder="1"/>
      <protection locked="0"/>
    </xf>
    <xf numFmtId="0" fontId="25" fillId="45" borderId="3" xfId="3" applyFont="1" applyFill="1" applyBorder="1" applyAlignment="1" applyProtection="1">
      <alignment vertical="top" wrapText="1" readingOrder="1"/>
      <protection locked="0"/>
    </xf>
    <xf numFmtId="164" fontId="56" fillId="45" borderId="3" xfId="3" applyNumberFormat="1" applyFont="1" applyFill="1" applyBorder="1" applyAlignment="1" applyProtection="1">
      <alignment horizontal="right" vertical="top" wrapText="1" readingOrder="1"/>
      <protection locked="0"/>
    </xf>
    <xf numFmtId="164" fontId="17" fillId="45" borderId="3" xfId="3" applyNumberFormat="1" applyFont="1" applyFill="1" applyBorder="1" applyAlignment="1" applyProtection="1">
      <alignment horizontal="right" vertical="top" wrapText="1" readingOrder="1"/>
      <protection locked="0"/>
    </xf>
    <xf numFmtId="164" fontId="56" fillId="46" borderId="3" xfId="3" applyNumberFormat="1" applyFont="1" applyFill="1" applyBorder="1" applyAlignment="1" applyProtection="1">
      <alignment horizontal="right" vertical="top" wrapText="1" readingOrder="1"/>
      <protection locked="0"/>
    </xf>
    <xf numFmtId="164" fontId="17" fillId="46" borderId="3" xfId="3" applyNumberFormat="1" applyFont="1" applyFill="1" applyBorder="1" applyAlignment="1" applyProtection="1">
      <alignment horizontal="right" vertical="top" wrapText="1" readingOrder="1"/>
      <protection locked="0"/>
    </xf>
    <xf numFmtId="164" fontId="8" fillId="45" borderId="3" xfId="3" applyNumberFormat="1" applyFont="1" applyFill="1" applyBorder="1" applyAlignment="1" applyProtection="1">
      <alignment horizontal="right" vertical="top" wrapText="1" readingOrder="1"/>
      <protection locked="0"/>
    </xf>
    <xf numFmtId="164" fontId="56" fillId="5" borderId="3" xfId="3" applyNumberFormat="1" applyFont="1" applyFill="1" applyBorder="1" applyAlignment="1" applyProtection="1">
      <alignment horizontal="right" vertical="top" wrapText="1" readingOrder="1"/>
      <protection locked="0"/>
    </xf>
    <xf numFmtId="164" fontId="57" fillId="5" borderId="3" xfId="3" applyNumberFormat="1" applyFont="1" applyFill="1" applyBorder="1" applyAlignment="1" applyProtection="1">
      <alignment horizontal="right" vertical="top" wrapText="1" readingOrder="1"/>
      <protection locked="0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1" fillId="0" borderId="0" xfId="0" applyNumberFormat="1" applyFont="1" applyFill="1" applyBorder="1" applyAlignment="1" applyProtection="1">
      <alignment vertical="center" wrapText="1"/>
    </xf>
    <xf numFmtId="0" fontId="12" fillId="0" borderId="0" xfId="0" applyFont="1" applyAlignment="1">
      <alignment wrapText="1"/>
    </xf>
    <xf numFmtId="4" fontId="10" fillId="3" borderId="1" xfId="0" quotePrefix="1" applyNumberFormat="1" applyFont="1" applyFill="1" applyBorder="1" applyAlignment="1" applyProtection="1">
      <alignment horizontal="left" vertical="center" wrapText="1"/>
    </xf>
    <xf numFmtId="4" fontId="8" fillId="3" borderId="2" xfId="0" applyNumberFormat="1" applyFont="1" applyFill="1" applyBorder="1" applyAlignment="1" applyProtection="1">
      <alignment vertical="center" wrapText="1"/>
    </xf>
    <xf numFmtId="4" fontId="5" fillId="0" borderId="0" xfId="0" applyNumberFormat="1" applyFont="1" applyFill="1" applyBorder="1" applyAlignment="1" applyProtection="1">
      <alignment horizontal="center" vertical="center" wrapText="1"/>
    </xf>
    <xf numFmtId="4" fontId="12" fillId="0" borderId="0" xfId="0" applyNumberFormat="1" applyFont="1" applyAlignment="1">
      <alignment wrapText="1"/>
    </xf>
    <xf numFmtId="4" fontId="10" fillId="0" borderId="1" xfId="0" quotePrefix="1" applyNumberFormat="1" applyFont="1" applyBorder="1" applyAlignment="1">
      <alignment horizontal="left" vertical="center"/>
    </xf>
    <xf numFmtId="4" fontId="8" fillId="0" borderId="2" xfId="0" applyNumberFormat="1" applyFont="1" applyFill="1" applyBorder="1" applyAlignment="1" applyProtection="1">
      <alignment vertical="center"/>
    </xf>
    <xf numFmtId="4" fontId="10" fillId="0" borderId="1" xfId="0" quotePrefix="1" applyNumberFormat="1" applyFont="1" applyFill="1" applyBorder="1" applyAlignment="1" applyProtection="1">
      <alignment horizontal="left" vertical="center" wrapText="1"/>
    </xf>
    <xf numFmtId="4" fontId="8" fillId="0" borderId="2" xfId="0" applyNumberFormat="1" applyFont="1" applyFill="1" applyBorder="1" applyAlignment="1" applyProtection="1">
      <alignment vertical="center" wrapText="1"/>
    </xf>
    <xf numFmtId="4" fontId="10" fillId="3" borderId="1" xfId="0" applyNumberFormat="1" applyFont="1" applyFill="1" applyBorder="1" applyAlignment="1" applyProtection="1">
      <alignment horizontal="left" vertical="center" wrapText="1"/>
    </xf>
    <xf numFmtId="4" fontId="8" fillId="3" borderId="2" xfId="0" applyNumberFormat="1" applyFont="1" applyFill="1" applyBorder="1" applyAlignment="1" applyProtection="1">
      <alignment vertical="center"/>
    </xf>
    <xf numFmtId="4" fontId="10" fillId="0" borderId="1" xfId="0" applyNumberFormat="1" applyFont="1" applyFill="1" applyBorder="1" applyAlignment="1" applyProtection="1">
      <alignment horizontal="left" vertical="center" wrapText="1"/>
    </xf>
    <xf numFmtId="4" fontId="10" fillId="0" borderId="1" xfId="0" quotePrefix="1" applyNumberFormat="1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4" fontId="10" fillId="3" borderId="2" xfId="0" applyNumberFormat="1" applyFont="1" applyFill="1" applyBorder="1" applyAlignment="1" applyProtection="1">
      <alignment horizontal="left" vertical="center" wrapText="1"/>
    </xf>
    <xf numFmtId="4" fontId="10" fillId="3" borderId="4" xfId="0" applyNumberFormat="1" applyFont="1" applyFill="1" applyBorder="1" applyAlignment="1" applyProtection="1">
      <alignment horizontal="left" vertical="center" wrapText="1"/>
    </xf>
    <xf numFmtId="4" fontId="7" fillId="0" borderId="0" xfId="0" applyNumberFormat="1" applyFont="1" applyFill="1" applyBorder="1" applyAlignment="1" applyProtection="1">
      <alignment horizontal="center" vertical="center" wrapText="1"/>
    </xf>
    <xf numFmtId="4" fontId="10" fillId="4" borderId="1" xfId="0" applyNumberFormat="1" applyFont="1" applyFill="1" applyBorder="1" applyAlignment="1" applyProtection="1">
      <alignment horizontal="left" vertical="center" wrapText="1"/>
    </xf>
    <xf numFmtId="4" fontId="10" fillId="4" borderId="2" xfId="0" applyNumberFormat="1" applyFont="1" applyFill="1" applyBorder="1" applyAlignment="1" applyProtection="1">
      <alignment horizontal="left" vertical="center" wrapText="1"/>
    </xf>
    <xf numFmtId="4" fontId="10" fillId="4" borderId="4" xfId="0" applyNumberFormat="1" applyFont="1" applyFill="1" applyBorder="1" applyAlignment="1" applyProtection="1">
      <alignment horizontal="left" vertical="center" wrapText="1"/>
    </xf>
    <xf numFmtId="4" fontId="0" fillId="0" borderId="2" xfId="0" applyNumberFormat="1" applyBorder="1" applyAlignment="1">
      <alignment horizontal="left" vertical="center" wrapText="1"/>
    </xf>
    <xf numFmtId="4" fontId="0" fillId="0" borderId="4" xfId="0" applyNumberFormat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54" fillId="0" borderId="0" xfId="0" applyFont="1" applyAlignment="1">
      <alignment horizontal="center"/>
    </xf>
    <xf numFmtId="0" fontId="33" fillId="28" borderId="3" xfId="0" applyFont="1" applyFill="1" applyBorder="1" applyAlignment="1" applyProtection="1">
      <alignment vertical="top" wrapText="1" readingOrder="1"/>
      <protection locked="0"/>
    </xf>
    <xf numFmtId="165" fontId="33" fillId="28" borderId="3" xfId="0" applyNumberFormat="1" applyFont="1" applyFill="1" applyBorder="1" applyAlignment="1" applyProtection="1">
      <alignment horizontal="right" vertical="top" wrapText="1" readingOrder="1"/>
      <protection locked="0"/>
    </xf>
    <xf numFmtId="0" fontId="33" fillId="22" borderId="3" xfId="0" applyFont="1" applyFill="1" applyBorder="1" applyAlignment="1" applyProtection="1">
      <alignment horizontal="center" vertical="top" wrapText="1" readingOrder="1"/>
      <protection locked="0"/>
    </xf>
    <xf numFmtId="0" fontId="8" fillId="22" borderId="3" xfId="0" applyFont="1" applyFill="1" applyBorder="1" applyAlignment="1" applyProtection="1">
      <alignment horizontal="right" vertical="top" wrapText="1" readingOrder="1"/>
      <protection locked="0"/>
    </xf>
    <xf numFmtId="0" fontId="10" fillId="27" borderId="3" xfId="0" applyFont="1" applyFill="1" applyBorder="1" applyAlignment="1" applyProtection="1">
      <alignment vertical="top" wrapText="1" readingOrder="1"/>
      <protection locked="0"/>
    </xf>
    <xf numFmtId="165" fontId="10" fillId="27" borderId="3" xfId="0" applyNumberFormat="1" applyFont="1" applyFill="1" applyBorder="1" applyAlignment="1" applyProtection="1">
      <alignment horizontal="right" vertical="top" wrapText="1" readingOrder="1"/>
      <protection locked="0"/>
    </xf>
    <xf numFmtId="0" fontId="33" fillId="25" borderId="3" xfId="0" applyFont="1" applyFill="1" applyBorder="1" applyAlignment="1" applyProtection="1">
      <alignment vertical="top" wrapText="1" readingOrder="1"/>
      <protection locked="0"/>
    </xf>
    <xf numFmtId="165" fontId="33" fillId="25" borderId="3" xfId="0" applyNumberFormat="1" applyFont="1" applyFill="1" applyBorder="1" applyAlignment="1" applyProtection="1">
      <alignment horizontal="right" vertical="top" wrapText="1" readingOrder="1"/>
      <protection locked="0"/>
    </xf>
    <xf numFmtId="165" fontId="33" fillId="25" borderId="1" xfId="0" applyNumberFormat="1" applyFont="1" applyFill="1" applyBorder="1" applyAlignment="1" applyProtection="1">
      <alignment horizontal="right" vertical="top" wrapText="1" readingOrder="1"/>
      <protection locked="0"/>
    </xf>
    <xf numFmtId="165" fontId="33" fillId="25" borderId="2" xfId="0" applyNumberFormat="1" applyFont="1" applyFill="1" applyBorder="1" applyAlignment="1" applyProtection="1">
      <alignment horizontal="right" vertical="top" wrapText="1" readingOrder="1"/>
      <protection locked="0"/>
    </xf>
    <xf numFmtId="165" fontId="33" fillId="25" borderId="4" xfId="0" applyNumberFormat="1" applyFont="1" applyFill="1" applyBorder="1" applyAlignment="1" applyProtection="1">
      <alignment horizontal="right" vertical="top" wrapText="1" readingOrder="1"/>
      <protection locked="0"/>
    </xf>
    <xf numFmtId="0" fontId="33" fillId="24" borderId="3" xfId="0" applyFont="1" applyFill="1" applyBorder="1" applyAlignment="1" applyProtection="1">
      <alignment vertical="top" wrapText="1" readingOrder="1"/>
      <protection locked="0"/>
    </xf>
    <xf numFmtId="165" fontId="33" fillId="24" borderId="3" xfId="0" applyNumberFormat="1" applyFont="1" applyFill="1" applyBorder="1" applyAlignment="1" applyProtection="1">
      <alignment horizontal="right" vertical="top" wrapText="1" readingOrder="1"/>
      <protection locked="0"/>
    </xf>
    <xf numFmtId="0" fontId="25" fillId="0" borderId="0" xfId="0" applyFont="1" applyFill="1" applyBorder="1" applyAlignment="1" applyProtection="1">
      <alignment horizontal="right" vertical="top" wrapText="1" readingOrder="1"/>
      <protection locked="0"/>
    </xf>
    <xf numFmtId="166" fontId="25" fillId="0" borderId="0" xfId="0" applyNumberFormat="1" applyFont="1" applyFill="1" applyBorder="1" applyAlignment="1" applyProtection="1">
      <alignment horizontal="left" vertical="top" wrapText="1" readingOrder="1"/>
      <protection locked="0"/>
    </xf>
    <xf numFmtId="0" fontId="25" fillId="0" borderId="0" xfId="0" applyFont="1" applyFill="1" applyBorder="1" applyAlignment="1" applyProtection="1">
      <alignment vertical="top" wrapText="1" readingOrder="1"/>
      <protection locked="0"/>
    </xf>
    <xf numFmtId="0" fontId="32" fillId="0" borderId="0" xfId="0" applyFont="1" applyFill="1" applyBorder="1" applyAlignment="1" applyProtection="1">
      <alignment horizontal="center" vertical="top" wrapText="1" readingOrder="1"/>
      <protection locked="0"/>
    </xf>
    <xf numFmtId="0" fontId="7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165" fontId="33" fillId="28" borderId="1" xfId="0" applyNumberFormat="1" applyFont="1" applyFill="1" applyBorder="1" applyAlignment="1" applyProtection="1">
      <alignment horizontal="right" vertical="top" wrapText="1" readingOrder="1"/>
      <protection locked="0"/>
    </xf>
    <xf numFmtId="165" fontId="33" fillId="28" borderId="2" xfId="0" applyNumberFormat="1" applyFont="1" applyFill="1" applyBorder="1" applyAlignment="1" applyProtection="1">
      <alignment horizontal="right" vertical="top" wrapText="1" readingOrder="1"/>
      <protection locked="0"/>
    </xf>
    <xf numFmtId="165" fontId="33" fillId="28" borderId="4" xfId="0" applyNumberFormat="1" applyFont="1" applyFill="1" applyBorder="1" applyAlignment="1" applyProtection="1">
      <alignment horizontal="right" vertical="top" wrapText="1" readingOrder="1"/>
      <protection locked="0"/>
    </xf>
    <xf numFmtId="165" fontId="33" fillId="24" borderId="1" xfId="0" applyNumberFormat="1" applyFont="1" applyFill="1" applyBorder="1" applyAlignment="1" applyProtection="1">
      <alignment horizontal="right" vertical="top" wrapText="1" readingOrder="1"/>
      <protection locked="0"/>
    </xf>
    <xf numFmtId="165" fontId="33" fillId="24" borderId="2" xfId="0" applyNumberFormat="1" applyFont="1" applyFill="1" applyBorder="1" applyAlignment="1" applyProtection="1">
      <alignment horizontal="right" vertical="top" wrapText="1" readingOrder="1"/>
      <protection locked="0"/>
    </xf>
    <xf numFmtId="165" fontId="33" fillId="24" borderId="4" xfId="0" applyNumberFormat="1" applyFont="1" applyFill="1" applyBorder="1" applyAlignment="1" applyProtection="1">
      <alignment horizontal="right" vertical="top" wrapText="1" readingOrder="1"/>
      <protection locked="0"/>
    </xf>
    <xf numFmtId="165" fontId="33" fillId="26" borderId="3" xfId="0" applyNumberFormat="1" applyFont="1" applyFill="1" applyBorder="1" applyAlignment="1" applyProtection="1">
      <alignment horizontal="right" vertical="top" wrapText="1" readingOrder="1"/>
      <protection locked="0"/>
    </xf>
    <xf numFmtId="0" fontId="33" fillId="26" borderId="3" xfId="0" applyFont="1" applyFill="1" applyBorder="1" applyAlignment="1" applyProtection="1">
      <alignment vertical="top" wrapText="1" readingOrder="1"/>
      <protection locked="0"/>
    </xf>
    <xf numFmtId="0" fontId="33" fillId="28" borderId="1" xfId="0" applyFont="1" applyFill="1" applyBorder="1" applyAlignment="1" applyProtection="1">
      <alignment vertical="top" wrapText="1" readingOrder="1"/>
      <protection locked="0"/>
    </xf>
    <xf numFmtId="0" fontId="33" fillId="28" borderId="2" xfId="0" applyFont="1" applyFill="1" applyBorder="1" applyAlignment="1" applyProtection="1">
      <alignment vertical="top" wrapText="1" readingOrder="1"/>
      <protection locked="0"/>
    </xf>
    <xf numFmtId="0" fontId="33" fillId="28" borderId="4" xfId="0" applyFont="1" applyFill="1" applyBorder="1" applyAlignment="1" applyProtection="1">
      <alignment vertical="top" wrapText="1" readingOrder="1"/>
      <protection locked="0"/>
    </xf>
    <xf numFmtId="0" fontId="10" fillId="27" borderId="1" xfId="0" applyFont="1" applyFill="1" applyBorder="1" applyAlignment="1" applyProtection="1">
      <alignment vertical="top" wrapText="1" readingOrder="1"/>
      <protection locked="0"/>
    </xf>
    <xf numFmtId="0" fontId="10" fillId="27" borderId="2" xfId="0" applyFont="1" applyFill="1" applyBorder="1" applyAlignment="1" applyProtection="1">
      <alignment vertical="top" wrapText="1" readingOrder="1"/>
      <protection locked="0"/>
    </xf>
    <xf numFmtId="0" fontId="10" fillId="27" borderId="4" xfId="0" applyFont="1" applyFill="1" applyBorder="1" applyAlignment="1" applyProtection="1">
      <alignment vertical="top" wrapText="1" readingOrder="1"/>
      <protection locked="0"/>
    </xf>
    <xf numFmtId="165" fontId="10" fillId="27" borderId="1" xfId="0" applyNumberFormat="1" applyFont="1" applyFill="1" applyBorder="1" applyAlignment="1" applyProtection="1">
      <alignment horizontal="right" vertical="top" wrapText="1" readingOrder="1"/>
      <protection locked="0"/>
    </xf>
    <xf numFmtId="165" fontId="10" fillId="27" borderId="4" xfId="0" applyNumberFormat="1" applyFont="1" applyFill="1" applyBorder="1" applyAlignment="1" applyProtection="1">
      <alignment horizontal="right" vertical="top" wrapText="1" readingOrder="1"/>
      <protection locked="0"/>
    </xf>
    <xf numFmtId="165" fontId="10" fillId="27" borderId="2" xfId="0" applyNumberFormat="1" applyFont="1" applyFill="1" applyBorder="1" applyAlignment="1" applyProtection="1">
      <alignment horizontal="right" vertical="top" wrapText="1" readingOrder="1"/>
      <protection locked="0"/>
    </xf>
    <xf numFmtId="0" fontId="33" fillId="23" borderId="3" xfId="0" applyFont="1" applyFill="1" applyBorder="1" applyAlignment="1" applyProtection="1">
      <alignment vertical="top" wrapText="1" readingOrder="1"/>
      <protection locked="0"/>
    </xf>
    <xf numFmtId="165" fontId="33" fillId="23" borderId="3" xfId="0" applyNumberFormat="1" applyFont="1" applyFill="1" applyBorder="1" applyAlignment="1" applyProtection="1">
      <alignment horizontal="right" vertical="top" wrapText="1" readingOrder="1"/>
      <protection locked="0"/>
    </xf>
    <xf numFmtId="49" fontId="25" fillId="0" borderId="15" xfId="0" applyNumberFormat="1" applyFont="1" applyBorder="1" applyAlignment="1">
      <alignment horizontal="center"/>
    </xf>
    <xf numFmtId="0" fontId="25" fillId="0" borderId="3" xfId="3" applyFont="1" applyFill="1" applyBorder="1" applyAlignment="1" applyProtection="1">
      <alignment vertical="top" wrapText="1" readingOrder="1"/>
      <protection locked="0"/>
    </xf>
    <xf numFmtId="164" fontId="25" fillId="0" borderId="3" xfId="3" applyNumberFormat="1" applyFont="1" applyFill="1" applyBorder="1" applyAlignment="1" applyProtection="1">
      <alignment horizontal="right" vertical="top" wrapText="1" readingOrder="1"/>
      <protection locked="0"/>
    </xf>
    <xf numFmtId="0" fontId="25" fillId="5" borderId="3" xfId="3" applyFont="1" applyFill="1" applyBorder="1" applyAlignment="1" applyProtection="1">
      <alignment vertical="top" wrapText="1" readingOrder="1"/>
      <protection locked="0"/>
    </xf>
    <xf numFmtId="164" fontId="55" fillId="5" borderId="3" xfId="3" applyNumberFormat="1" applyFont="1" applyFill="1" applyBorder="1" applyAlignment="1" applyProtection="1">
      <alignment horizontal="right" vertical="top" wrapText="1" readingOrder="1"/>
      <protection locked="0"/>
    </xf>
    <xf numFmtId="164" fontId="17" fillId="6" borderId="3" xfId="3" applyNumberFormat="1" applyFont="1" applyFill="1" applyBorder="1" applyAlignment="1" applyProtection="1">
      <alignment horizontal="right" vertical="top" wrapText="1" readingOrder="1"/>
      <protection locked="0"/>
    </xf>
    <xf numFmtId="0" fontId="28" fillId="0" borderId="0" xfId="3" applyFont="1" applyFill="1" applyAlignment="1">
      <alignment horizontal="center"/>
    </xf>
    <xf numFmtId="164" fontId="8" fillId="5" borderId="3" xfId="3" applyNumberFormat="1" applyFont="1" applyFill="1" applyBorder="1" applyAlignment="1" applyProtection="1">
      <alignment horizontal="right" vertical="top" wrapText="1" readingOrder="1"/>
      <protection locked="0"/>
    </xf>
    <xf numFmtId="164" fontId="56" fillId="6" borderId="3" xfId="3" applyNumberFormat="1" applyFont="1" applyFill="1" applyBorder="1" applyAlignment="1" applyProtection="1">
      <alignment horizontal="right" vertical="top" wrapText="1" readingOrder="1"/>
      <protection locked="0"/>
    </xf>
    <xf numFmtId="164" fontId="27" fillId="14" borderId="3" xfId="3" applyNumberFormat="1" applyFont="1" applyFill="1" applyBorder="1" applyAlignment="1" applyProtection="1">
      <alignment horizontal="right" vertical="top" wrapText="1" readingOrder="1"/>
      <protection locked="0"/>
    </xf>
    <xf numFmtId="164" fontId="17" fillId="7" borderId="3" xfId="3" applyNumberFormat="1" applyFont="1" applyFill="1" applyBorder="1" applyAlignment="1" applyProtection="1">
      <alignment horizontal="right" vertical="top" wrapText="1" readingOrder="1"/>
      <protection locked="0"/>
    </xf>
    <xf numFmtId="164" fontId="25" fillId="5" borderId="3" xfId="3" applyNumberFormat="1" applyFont="1" applyFill="1" applyBorder="1" applyAlignment="1" applyProtection="1">
      <alignment horizontal="right" vertical="top" wrapText="1" readingOrder="1"/>
      <protection locked="0"/>
    </xf>
    <xf numFmtId="164" fontId="25" fillId="5" borderId="3" xfId="3" applyNumberFormat="1" applyFont="1" applyFill="1" applyBorder="1" applyAlignment="1" applyProtection="1">
      <alignment vertical="top" wrapText="1" readingOrder="1"/>
      <protection locked="0"/>
    </xf>
    <xf numFmtId="164" fontId="25" fillId="0" borderId="3" xfId="3" applyNumberFormat="1" applyFont="1" applyFill="1" applyBorder="1" applyAlignment="1" applyProtection="1">
      <alignment vertical="top" wrapText="1" readingOrder="1"/>
      <protection locked="0"/>
    </xf>
    <xf numFmtId="164" fontId="25" fillId="18" borderId="3" xfId="3" applyNumberFormat="1" applyFont="1" applyFill="1" applyBorder="1" applyAlignment="1" applyProtection="1">
      <alignment horizontal="right" vertical="top" wrapText="1" readingOrder="1"/>
      <protection locked="0"/>
    </xf>
    <xf numFmtId="164" fontId="17" fillId="7" borderId="3" xfId="3" applyNumberFormat="1" applyFont="1" applyFill="1" applyBorder="1" applyAlignment="1" applyProtection="1">
      <alignment horizontal="center" vertical="top" wrapText="1" readingOrder="1"/>
      <protection locked="0"/>
    </xf>
    <xf numFmtId="164" fontId="17" fillId="6" borderId="3" xfId="3" applyNumberFormat="1" applyFont="1" applyFill="1" applyBorder="1" applyAlignment="1" applyProtection="1">
      <alignment horizontal="center" vertical="top" wrapText="1" readingOrder="1"/>
      <protection locked="0"/>
    </xf>
    <xf numFmtId="0" fontId="25" fillId="7" borderId="3" xfId="3" applyFont="1" applyFill="1" applyBorder="1" applyAlignment="1" applyProtection="1">
      <alignment vertical="top" wrapText="1" readingOrder="1"/>
      <protection locked="0"/>
    </xf>
    <xf numFmtId="0" fontId="25" fillId="0" borderId="1" xfId="3" applyFont="1" applyFill="1" applyBorder="1" applyAlignment="1" applyProtection="1">
      <alignment vertical="top" wrapText="1" readingOrder="1"/>
      <protection locked="0"/>
    </xf>
    <xf numFmtId="0" fontId="25" fillId="0" borderId="2" xfId="3" applyFont="1" applyFill="1" applyBorder="1" applyAlignment="1" applyProtection="1">
      <alignment vertical="top" wrapText="1" readingOrder="1"/>
      <protection locked="0"/>
    </xf>
    <xf numFmtId="0" fontId="25" fillId="0" borderId="4" xfId="3" applyFont="1" applyFill="1" applyBorder="1" applyAlignment="1" applyProtection="1">
      <alignment vertical="top" wrapText="1" readingOrder="1"/>
      <protection locked="0"/>
    </xf>
    <xf numFmtId="164" fontId="8" fillId="0" borderId="3" xfId="3" applyNumberFormat="1" applyFont="1" applyFill="1" applyBorder="1" applyAlignment="1" applyProtection="1">
      <alignment horizontal="right" vertical="top" wrapText="1" readingOrder="1"/>
      <protection locked="0"/>
    </xf>
    <xf numFmtId="0" fontId="25" fillId="5" borderId="1" xfId="3" applyFont="1" applyFill="1" applyBorder="1" applyAlignment="1" applyProtection="1">
      <alignment vertical="top" wrapText="1" readingOrder="1"/>
      <protection locked="0"/>
    </xf>
    <xf numFmtId="0" fontId="25" fillId="5" borderId="2" xfId="3" applyFont="1" applyFill="1" applyBorder="1" applyAlignment="1" applyProtection="1">
      <alignment vertical="top" wrapText="1" readingOrder="1"/>
      <protection locked="0"/>
    </xf>
    <xf numFmtId="0" fontId="25" fillId="5" borderId="4" xfId="3" applyFont="1" applyFill="1" applyBorder="1" applyAlignment="1" applyProtection="1">
      <alignment vertical="top" wrapText="1" readingOrder="1"/>
      <protection locked="0"/>
    </xf>
    <xf numFmtId="0" fontId="25" fillId="0" borderId="1" xfId="3" applyFont="1" applyFill="1" applyBorder="1" applyAlignment="1" applyProtection="1">
      <alignment horizontal="left" vertical="top" wrapText="1" readingOrder="1"/>
      <protection locked="0"/>
    </xf>
    <xf numFmtId="0" fontId="25" fillId="0" borderId="4" xfId="3" applyFont="1" applyFill="1" applyBorder="1" applyAlignment="1" applyProtection="1">
      <alignment horizontal="left" vertical="top" wrapText="1" readingOrder="1"/>
      <protection locked="0"/>
    </xf>
    <xf numFmtId="0" fontId="25" fillId="6" borderId="3" xfId="3" applyFont="1" applyFill="1" applyBorder="1" applyAlignment="1" applyProtection="1">
      <alignment vertical="top" wrapText="1" readingOrder="1"/>
      <protection locked="0"/>
    </xf>
    <xf numFmtId="0" fontId="25" fillId="18" borderId="3" xfId="3" applyFont="1" applyFill="1" applyBorder="1" applyAlignment="1" applyProtection="1">
      <alignment vertical="top" wrapText="1" readingOrder="1"/>
      <protection locked="0"/>
    </xf>
    <xf numFmtId="0" fontId="17" fillId="0" borderId="0" xfId="3" applyFont="1" applyFill="1" applyBorder="1" applyAlignment="1">
      <alignment horizontal="center"/>
    </xf>
    <xf numFmtId="0" fontId="25" fillId="8" borderId="3" xfId="3" applyFont="1" applyFill="1" applyBorder="1" applyAlignment="1" applyProtection="1">
      <alignment horizontal="center" vertical="top" wrapText="1" readingOrder="1"/>
      <protection locked="0"/>
    </xf>
    <xf numFmtId="0" fontId="27" fillId="14" borderId="3" xfId="3" applyFont="1" applyFill="1" applyBorder="1" applyAlignment="1" applyProtection="1">
      <alignment vertical="top" wrapText="1" readingOrder="1"/>
      <protection locked="0"/>
    </xf>
    <xf numFmtId="0" fontId="0" fillId="0" borderId="0" xfId="0" applyFill="1"/>
    <xf numFmtId="0" fontId="28" fillId="0" borderId="0" xfId="3" applyFont="1" applyFill="1" applyAlignment="1" applyProtection="1">
      <alignment vertical="top" wrapText="1" readingOrder="1"/>
      <protection locked="0"/>
    </xf>
    <xf numFmtId="0" fontId="27" fillId="0" borderId="0" xfId="3" applyFont="1" applyFill="1" applyAlignment="1" applyProtection="1">
      <alignment horizontal="center" vertical="top" wrapText="1" readingOrder="1"/>
      <protection locked="0"/>
    </xf>
    <xf numFmtId="0" fontId="0" fillId="0" borderId="0" xfId="0" applyFill="1" applyBorder="1"/>
    <xf numFmtId="0" fontId="25" fillId="8" borderId="3" xfId="3" applyFont="1" applyFill="1" applyBorder="1" applyAlignment="1" applyProtection="1">
      <alignment horizontal="right" vertical="top" wrapText="1" readingOrder="1"/>
      <protection locked="0"/>
    </xf>
  </cellXfs>
  <cellStyles count="49">
    <cellStyle name="20% - Accent1" xfId="5" xr:uid="{00000000-0005-0000-0000-000032000000}"/>
    <cellStyle name="20% - Accent2" xfId="6" xr:uid="{00000000-0005-0000-0000-000033000000}"/>
    <cellStyle name="20% - Accent3" xfId="7" xr:uid="{00000000-0005-0000-0000-000034000000}"/>
    <cellStyle name="20% - Accent4" xfId="8" xr:uid="{00000000-0005-0000-0000-000035000000}"/>
    <cellStyle name="20% - Accent5" xfId="9" xr:uid="{00000000-0005-0000-0000-000036000000}"/>
    <cellStyle name="20% - Accent6" xfId="10" xr:uid="{00000000-0005-0000-0000-000037000000}"/>
    <cellStyle name="40% - Accent1" xfId="11" xr:uid="{00000000-0005-0000-0000-000038000000}"/>
    <cellStyle name="40% - Accent2" xfId="12" xr:uid="{00000000-0005-0000-0000-000039000000}"/>
    <cellStyle name="40% - Accent3" xfId="13" xr:uid="{00000000-0005-0000-0000-00003A000000}"/>
    <cellStyle name="40% - Accent4" xfId="14" xr:uid="{00000000-0005-0000-0000-00003B000000}"/>
    <cellStyle name="40% - Accent5" xfId="15" xr:uid="{00000000-0005-0000-0000-00003C000000}"/>
    <cellStyle name="40% - Accent6" xfId="16" xr:uid="{00000000-0005-0000-0000-00003D000000}"/>
    <cellStyle name="60% - Accent1" xfId="17" xr:uid="{00000000-0005-0000-0000-00003E000000}"/>
    <cellStyle name="60% - Accent2" xfId="18" xr:uid="{00000000-0005-0000-0000-00003F000000}"/>
    <cellStyle name="60% - Accent3" xfId="19" xr:uid="{00000000-0005-0000-0000-000040000000}"/>
    <cellStyle name="60% - Accent4" xfId="20" xr:uid="{00000000-0005-0000-0000-000041000000}"/>
    <cellStyle name="60% - Accent5" xfId="21" xr:uid="{00000000-0005-0000-0000-000042000000}"/>
    <cellStyle name="60% - Accent6" xfId="22" xr:uid="{00000000-0005-0000-0000-000043000000}"/>
    <cellStyle name="Accent1" xfId="23" xr:uid="{00000000-0005-0000-0000-000044000000}"/>
    <cellStyle name="Accent2" xfId="24" xr:uid="{00000000-0005-0000-0000-000045000000}"/>
    <cellStyle name="Accent3" xfId="25" xr:uid="{00000000-0005-0000-0000-000046000000}"/>
    <cellStyle name="Accent4" xfId="26" xr:uid="{00000000-0005-0000-0000-000047000000}"/>
    <cellStyle name="Accent5" xfId="27" xr:uid="{00000000-0005-0000-0000-000048000000}"/>
    <cellStyle name="Accent6" xfId="28" xr:uid="{00000000-0005-0000-0000-000049000000}"/>
    <cellStyle name="Bad" xfId="29" xr:uid="{00000000-0005-0000-0000-00004A000000}"/>
    <cellStyle name="Calculation" xfId="30" xr:uid="{00000000-0005-0000-0000-00004B000000}"/>
    <cellStyle name="Check Cell" xfId="31" xr:uid="{00000000-0005-0000-0000-00004C000000}"/>
    <cellStyle name="Explanatory Text" xfId="32" xr:uid="{00000000-0005-0000-0000-00004D000000}"/>
    <cellStyle name="Good" xfId="33" xr:uid="{00000000-0005-0000-0000-00004E000000}"/>
    <cellStyle name="Heading 1" xfId="34" xr:uid="{00000000-0005-0000-0000-00004F000000}"/>
    <cellStyle name="Heading 2" xfId="35" xr:uid="{00000000-0005-0000-0000-000050000000}"/>
    <cellStyle name="Heading 3" xfId="36" xr:uid="{00000000-0005-0000-0000-000051000000}"/>
    <cellStyle name="Heading 4" xfId="37" xr:uid="{00000000-0005-0000-0000-000052000000}"/>
    <cellStyle name="Input" xfId="38" xr:uid="{00000000-0005-0000-0000-000053000000}"/>
    <cellStyle name="Linked Cell" xfId="39" xr:uid="{00000000-0005-0000-0000-000054000000}"/>
    <cellStyle name="Neutral" xfId="40" xr:uid="{00000000-0005-0000-0000-000055000000}"/>
    <cellStyle name="Normalno" xfId="0" builtinId="0"/>
    <cellStyle name="Normalno 2" xfId="1" xr:uid="{00000000-0005-0000-0000-000001000000}"/>
    <cellStyle name="Normalno 2 2" xfId="3" xr:uid="{00000000-0005-0000-0000-000002000000}"/>
    <cellStyle name="Normalno 2 3" xfId="41" xr:uid="{00000000-0005-0000-0000-000057000000}"/>
    <cellStyle name="Normalno 3" xfId="2" xr:uid="{00000000-0005-0000-0000-000003000000}"/>
    <cellStyle name="Normalno 3 2" xfId="42" xr:uid="{00000000-0005-0000-0000-000058000000}"/>
    <cellStyle name="Normalno 4" xfId="4" xr:uid="{00000000-0005-0000-0000-000056000000}"/>
    <cellStyle name="Note" xfId="43" xr:uid="{00000000-0005-0000-0000-000059000000}"/>
    <cellStyle name="Obično_1Prihodi-rashodi2004" xfId="44" xr:uid="{00000000-0005-0000-0000-00005A000000}"/>
    <cellStyle name="Output" xfId="45" xr:uid="{00000000-0005-0000-0000-00005D000000}"/>
    <cellStyle name="Title" xfId="46" xr:uid="{00000000-0005-0000-0000-00005E000000}"/>
    <cellStyle name="Total" xfId="47" xr:uid="{00000000-0005-0000-0000-00005F000000}"/>
    <cellStyle name="Warning Text" xfId="48" xr:uid="{00000000-0005-0000-0000-00006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2"/>
  <sheetViews>
    <sheetView topLeftCell="A13" workbookViewId="0">
      <selection activeCell="F37" sqref="F37"/>
    </sheetView>
  </sheetViews>
  <sheetFormatPr defaultRowHeight="15"/>
  <cols>
    <col min="5" max="5" width="25.28515625" customWidth="1"/>
    <col min="6" max="6" width="16.85546875" customWidth="1"/>
    <col min="7" max="7" width="16.7109375" customWidth="1"/>
    <col min="8" max="8" width="16.28515625" customWidth="1"/>
    <col min="9" max="9" width="15.42578125" customWidth="1"/>
    <col min="10" max="10" width="16.28515625" customWidth="1"/>
    <col min="11" max="11" width="15.5703125" customWidth="1"/>
  </cols>
  <sheetData>
    <row r="1" spans="1:11" ht="42" customHeight="1">
      <c r="A1" s="207" t="s">
        <v>150</v>
      </c>
      <c r="B1" s="207"/>
      <c r="C1" s="207"/>
      <c r="D1" s="207"/>
      <c r="E1" s="207"/>
      <c r="F1" s="207"/>
      <c r="G1" s="207"/>
      <c r="H1" s="207"/>
      <c r="I1" s="207"/>
      <c r="J1" s="207"/>
      <c r="K1" s="207"/>
    </row>
    <row r="2" spans="1:11" ht="18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</row>
    <row r="3" spans="1:11" ht="15.75">
      <c r="A3" s="207" t="s">
        <v>21</v>
      </c>
      <c r="B3" s="207"/>
      <c r="C3" s="207"/>
      <c r="D3" s="207"/>
      <c r="E3" s="207"/>
      <c r="F3" s="207"/>
      <c r="G3" s="207"/>
      <c r="H3" s="207"/>
      <c r="I3" s="207"/>
      <c r="J3" s="208"/>
      <c r="K3" s="208"/>
    </row>
    <row r="4" spans="1:11" ht="18">
      <c r="A4" s="18"/>
      <c r="B4" s="18"/>
      <c r="C4" s="18"/>
      <c r="D4" s="18"/>
      <c r="E4" s="18"/>
      <c r="F4" s="18"/>
      <c r="G4" s="18"/>
      <c r="H4" s="18"/>
      <c r="I4" s="18"/>
      <c r="J4" s="5"/>
      <c r="K4" s="5"/>
    </row>
    <row r="5" spans="1:11" ht="18" customHeight="1">
      <c r="A5" s="207" t="s">
        <v>26</v>
      </c>
      <c r="B5" s="209"/>
      <c r="C5" s="209"/>
      <c r="D5" s="209"/>
      <c r="E5" s="209"/>
      <c r="F5" s="209"/>
      <c r="G5" s="209"/>
      <c r="H5" s="209"/>
      <c r="I5" s="209"/>
      <c r="J5" s="209"/>
      <c r="K5" s="209"/>
    </row>
    <row r="6" spans="1:11" ht="18">
      <c r="A6" s="1"/>
      <c r="B6" s="2"/>
      <c r="C6" s="2"/>
      <c r="D6" s="2"/>
      <c r="E6" s="6"/>
      <c r="F6" s="7"/>
      <c r="G6" s="7"/>
      <c r="H6" s="7"/>
      <c r="I6" s="7"/>
      <c r="J6" s="7"/>
      <c r="K6" s="26" t="s">
        <v>32</v>
      </c>
    </row>
    <row r="7" spans="1:11" ht="38.25">
      <c r="A7" s="22"/>
      <c r="B7" s="23"/>
      <c r="C7" s="23"/>
      <c r="D7" s="24"/>
      <c r="E7" s="25"/>
      <c r="F7" s="3" t="s">
        <v>151</v>
      </c>
      <c r="G7" s="3" t="s">
        <v>152</v>
      </c>
      <c r="H7" s="3" t="s">
        <v>153</v>
      </c>
      <c r="I7" s="3" t="s">
        <v>154</v>
      </c>
      <c r="J7" s="3" t="s">
        <v>129</v>
      </c>
      <c r="K7" s="3" t="s">
        <v>155</v>
      </c>
    </row>
    <row r="8" spans="1:11">
      <c r="A8" s="218" t="s">
        <v>0</v>
      </c>
      <c r="B8" s="211"/>
      <c r="C8" s="211"/>
      <c r="D8" s="211"/>
      <c r="E8" s="219"/>
      <c r="F8" s="32">
        <f t="shared" ref="F8:K8" si="0">SUM(F9:F10)</f>
        <v>2096970.25</v>
      </c>
      <c r="G8" s="32">
        <f t="shared" si="0"/>
        <v>2108051.9300000002</v>
      </c>
      <c r="H8" s="32">
        <f t="shared" si="0"/>
        <v>2315076.2999999998</v>
      </c>
      <c r="I8" s="32">
        <f t="shared" si="0"/>
        <v>2189039.9500000002</v>
      </c>
      <c r="J8" s="32">
        <f t="shared" si="0"/>
        <v>2190039.9500000002</v>
      </c>
      <c r="K8" s="32">
        <f t="shared" si="0"/>
        <v>2190039.9500000002</v>
      </c>
    </row>
    <row r="9" spans="1:11">
      <c r="A9" s="220" t="s">
        <v>60</v>
      </c>
      <c r="B9" s="217"/>
      <c r="C9" s="217"/>
      <c r="D9" s="217"/>
      <c r="E9" s="215"/>
      <c r="F9" s="33">
        <v>2096970.25</v>
      </c>
      <c r="G9" s="33">
        <v>2108051.9300000002</v>
      </c>
      <c r="H9" s="33">
        <v>2315076.2999999998</v>
      </c>
      <c r="I9" s="33">
        <v>2189039.9500000002</v>
      </c>
      <c r="J9" s="33">
        <v>2190039.9500000002</v>
      </c>
      <c r="K9" s="33">
        <v>2190039.9500000002</v>
      </c>
    </row>
    <row r="10" spans="1:11">
      <c r="A10" s="221" t="s">
        <v>61</v>
      </c>
      <c r="B10" s="215"/>
      <c r="C10" s="215"/>
      <c r="D10" s="215"/>
      <c r="E10" s="215"/>
      <c r="F10" s="33">
        <v>0</v>
      </c>
      <c r="G10" s="33">
        <v>0</v>
      </c>
      <c r="H10" s="33">
        <v>0</v>
      </c>
      <c r="I10" s="33">
        <v>0</v>
      </c>
      <c r="J10" s="33">
        <v>0</v>
      </c>
      <c r="K10" s="33">
        <v>0</v>
      </c>
    </row>
    <row r="11" spans="1:11">
      <c r="A11" s="34" t="s">
        <v>1</v>
      </c>
      <c r="B11" s="35"/>
      <c r="C11" s="35"/>
      <c r="D11" s="35"/>
      <c r="E11" s="35"/>
      <c r="F11" s="32">
        <f>SUM(F12:F13)</f>
        <v>2091579.14</v>
      </c>
      <c r="G11" s="32">
        <f t="shared" ref="G11" si="1">G12+G13</f>
        <v>2111051.9300000002</v>
      </c>
      <c r="H11" s="32">
        <f>SUM(H12:H13)</f>
        <v>2315076.2999999998</v>
      </c>
      <c r="I11" s="32">
        <f>SUM(I12:I13)</f>
        <v>2189039.9500000002</v>
      </c>
      <c r="J11" s="32">
        <f>SUM(J12:J13)</f>
        <v>2190039.9500000002</v>
      </c>
      <c r="K11" s="32">
        <f>SUM(K12:K13)</f>
        <v>2190039.9500000002</v>
      </c>
    </row>
    <row r="12" spans="1:11">
      <c r="A12" s="216" t="s">
        <v>62</v>
      </c>
      <c r="B12" s="217"/>
      <c r="C12" s="217"/>
      <c r="D12" s="217"/>
      <c r="E12" s="217"/>
      <c r="F12" s="33">
        <v>2048372.17</v>
      </c>
      <c r="G12" s="33">
        <v>2108051.9300000002</v>
      </c>
      <c r="H12" s="33">
        <v>2292295.77</v>
      </c>
      <c r="I12" s="33">
        <v>2186039.9500000002</v>
      </c>
      <c r="J12" s="33">
        <v>2187039.9500000002</v>
      </c>
      <c r="K12" s="33">
        <v>2187039.9500000002</v>
      </c>
    </row>
    <row r="13" spans="1:11">
      <c r="A13" s="214" t="s">
        <v>63</v>
      </c>
      <c r="B13" s="215"/>
      <c r="C13" s="215"/>
      <c r="D13" s="215"/>
      <c r="E13" s="215"/>
      <c r="F13" s="37">
        <v>43206.97</v>
      </c>
      <c r="G13" s="37">
        <v>3000</v>
      </c>
      <c r="H13" s="37">
        <v>22780.53</v>
      </c>
      <c r="I13" s="37">
        <v>3000</v>
      </c>
      <c r="J13" s="37">
        <v>3000</v>
      </c>
      <c r="K13" s="37">
        <v>3000</v>
      </c>
    </row>
    <row r="14" spans="1:11">
      <c r="A14" s="210" t="s">
        <v>2</v>
      </c>
      <c r="B14" s="211"/>
      <c r="C14" s="211"/>
      <c r="D14" s="211"/>
      <c r="E14" s="211"/>
      <c r="F14" s="32">
        <f>F8-F11</f>
        <v>5391.1100000001024</v>
      </c>
      <c r="G14" s="32">
        <f>G8-G11</f>
        <v>-3000</v>
      </c>
      <c r="H14" s="32">
        <f t="shared" ref="H14:J14" si="2">H8-H11</f>
        <v>0</v>
      </c>
      <c r="I14" s="32">
        <f t="shared" si="2"/>
        <v>0</v>
      </c>
      <c r="J14" s="32">
        <f t="shared" si="2"/>
        <v>0</v>
      </c>
      <c r="K14" s="32">
        <f t="shared" ref="K14" si="3">K8-K11</f>
        <v>0</v>
      </c>
    </row>
    <row r="15" spans="1:11" ht="18">
      <c r="A15" s="38"/>
      <c r="B15" s="39"/>
      <c r="C15" s="39"/>
      <c r="D15" s="39"/>
      <c r="E15" s="39"/>
      <c r="F15" s="39"/>
      <c r="G15" s="39"/>
      <c r="H15" s="39"/>
      <c r="I15" s="40"/>
      <c r="J15" s="40"/>
      <c r="K15" s="40"/>
    </row>
    <row r="16" spans="1:11" ht="18" customHeight="1">
      <c r="A16" s="212" t="s">
        <v>27</v>
      </c>
      <c r="B16" s="213"/>
      <c r="C16" s="213"/>
      <c r="D16" s="213"/>
      <c r="E16" s="213"/>
      <c r="F16" s="213"/>
      <c r="G16" s="213"/>
      <c r="H16" s="213"/>
      <c r="I16" s="213"/>
      <c r="J16" s="213"/>
      <c r="K16" s="213"/>
    </row>
    <row r="17" spans="1:11" ht="18">
      <c r="A17" s="38"/>
      <c r="B17" s="39"/>
      <c r="C17" s="39"/>
      <c r="D17" s="39"/>
      <c r="E17" s="39"/>
      <c r="F17" s="39"/>
      <c r="G17" s="39"/>
      <c r="H17" s="39"/>
      <c r="I17" s="40"/>
      <c r="J17" s="40"/>
      <c r="K17" s="40"/>
    </row>
    <row r="18" spans="1:11" ht="38.25">
      <c r="A18" s="41"/>
      <c r="B18" s="42"/>
      <c r="C18" s="42"/>
      <c r="D18" s="43"/>
      <c r="E18" s="44"/>
      <c r="F18" s="45" t="s">
        <v>151</v>
      </c>
      <c r="G18" s="45" t="s">
        <v>152</v>
      </c>
      <c r="H18" s="45" t="s">
        <v>153</v>
      </c>
      <c r="I18" s="45" t="s">
        <v>154</v>
      </c>
      <c r="J18" s="45" t="s">
        <v>129</v>
      </c>
      <c r="K18" s="45" t="s">
        <v>155</v>
      </c>
    </row>
    <row r="19" spans="1:11" ht="15.75" customHeight="1">
      <c r="A19" s="214" t="s">
        <v>64</v>
      </c>
      <c r="B19" s="215"/>
      <c r="C19" s="215"/>
      <c r="D19" s="215"/>
      <c r="E19" s="215"/>
      <c r="F19" s="37"/>
      <c r="G19" s="37"/>
      <c r="H19" s="37"/>
      <c r="I19" s="37"/>
      <c r="J19" s="37"/>
      <c r="K19" s="36"/>
    </row>
    <row r="20" spans="1:11">
      <c r="A20" s="214" t="s">
        <v>65</v>
      </c>
      <c r="B20" s="215"/>
      <c r="C20" s="215"/>
      <c r="D20" s="215"/>
      <c r="E20" s="215"/>
      <c r="F20" s="37"/>
      <c r="G20" s="37"/>
      <c r="H20" s="37"/>
      <c r="I20" s="37"/>
      <c r="J20" s="37"/>
      <c r="K20" s="36"/>
    </row>
    <row r="21" spans="1:11">
      <c r="A21" s="210" t="s">
        <v>4</v>
      </c>
      <c r="B21" s="211"/>
      <c r="C21" s="211"/>
      <c r="D21" s="211"/>
      <c r="E21" s="211"/>
      <c r="F21" s="32">
        <f>F19-F20</f>
        <v>0</v>
      </c>
      <c r="G21" s="32">
        <f t="shared" ref="G21:K21" si="4">G19-G20</f>
        <v>0</v>
      </c>
      <c r="H21" s="32">
        <f t="shared" ref="H21" si="5">H19-H20</f>
        <v>0</v>
      </c>
      <c r="I21" s="32">
        <f t="shared" si="4"/>
        <v>0</v>
      </c>
      <c r="J21" s="32">
        <f t="shared" si="4"/>
        <v>0</v>
      </c>
      <c r="K21" s="32">
        <f t="shared" si="4"/>
        <v>0</v>
      </c>
    </row>
    <row r="22" spans="1:11">
      <c r="A22" s="210" t="s">
        <v>5</v>
      </c>
      <c r="B22" s="211"/>
      <c r="C22" s="211"/>
      <c r="D22" s="211"/>
      <c r="E22" s="211"/>
      <c r="F22" s="32">
        <f>F14+F21</f>
        <v>5391.1100000001024</v>
      </c>
      <c r="G22" s="32">
        <f t="shared" ref="G22:K22" si="6">G14+G21</f>
        <v>-3000</v>
      </c>
      <c r="H22" s="32">
        <f t="shared" ref="H22" si="7">H14+H21</f>
        <v>0</v>
      </c>
      <c r="I22" s="32">
        <f t="shared" si="6"/>
        <v>0</v>
      </c>
      <c r="J22" s="32">
        <f t="shared" si="6"/>
        <v>0</v>
      </c>
      <c r="K22" s="32">
        <f t="shared" si="6"/>
        <v>0</v>
      </c>
    </row>
    <row r="23" spans="1:11" ht="18">
      <c r="A23" s="46"/>
      <c r="B23" s="39"/>
      <c r="C23" s="39"/>
      <c r="D23" s="39"/>
      <c r="E23" s="39"/>
      <c r="F23" s="39"/>
      <c r="G23" s="39"/>
      <c r="H23" s="39"/>
      <c r="I23" s="40"/>
      <c r="J23" s="40"/>
      <c r="K23" s="40"/>
    </row>
    <row r="24" spans="1:11" ht="15.75">
      <c r="A24" s="212" t="s">
        <v>66</v>
      </c>
      <c r="B24" s="213"/>
      <c r="C24" s="213"/>
      <c r="D24" s="213"/>
      <c r="E24" s="213"/>
      <c r="F24" s="213"/>
      <c r="G24" s="213"/>
      <c r="H24" s="213"/>
      <c r="I24" s="213"/>
      <c r="J24" s="213"/>
      <c r="K24" s="213"/>
    </row>
    <row r="25" spans="1:11" ht="15.75">
      <c r="A25" s="47"/>
      <c r="B25" s="48"/>
      <c r="C25" s="48"/>
      <c r="D25" s="48"/>
      <c r="E25" s="48"/>
      <c r="F25" s="48"/>
      <c r="G25" s="48"/>
      <c r="H25" s="48"/>
      <c r="I25" s="48"/>
      <c r="J25" s="48"/>
      <c r="K25" s="48"/>
    </row>
    <row r="26" spans="1:11" ht="23.25" customHeight="1">
      <c r="A26" s="41"/>
      <c r="B26" s="42"/>
      <c r="C26" s="42"/>
      <c r="D26" s="43"/>
      <c r="E26" s="44"/>
      <c r="F26" s="45" t="s">
        <v>151</v>
      </c>
      <c r="G26" s="45" t="s">
        <v>152</v>
      </c>
      <c r="H26" s="45" t="s">
        <v>153</v>
      </c>
      <c r="I26" s="45" t="s">
        <v>154</v>
      </c>
      <c r="J26" s="45" t="s">
        <v>129</v>
      </c>
      <c r="K26" s="45" t="s">
        <v>155</v>
      </c>
    </row>
    <row r="27" spans="1:11" ht="30" customHeight="1">
      <c r="A27" s="226" t="s">
        <v>67</v>
      </c>
      <c r="B27" s="227"/>
      <c r="C27" s="227"/>
      <c r="D27" s="227"/>
      <c r="E27" s="228"/>
      <c r="F27" s="49">
        <v>-1217.9000000000001</v>
      </c>
      <c r="G27" s="49">
        <v>0</v>
      </c>
      <c r="H27" s="49">
        <v>-9504.41</v>
      </c>
      <c r="I27" s="49">
        <v>0</v>
      </c>
      <c r="J27" s="49">
        <v>0</v>
      </c>
      <c r="K27" s="50">
        <v>0</v>
      </c>
    </row>
    <row r="28" spans="1:11" ht="15" customHeight="1">
      <c r="A28" s="210" t="s">
        <v>68</v>
      </c>
      <c r="B28" s="211"/>
      <c r="C28" s="211"/>
      <c r="D28" s="211"/>
      <c r="E28" s="211"/>
      <c r="F28" s="51">
        <f>F22+F27</f>
        <v>4173.2100000001028</v>
      </c>
      <c r="G28" s="51">
        <f t="shared" ref="G28:K28" si="8">G22+G27</f>
        <v>-3000</v>
      </c>
      <c r="H28" s="51">
        <f t="shared" ref="H28" si="9">H22+H27</f>
        <v>-9504.41</v>
      </c>
      <c r="I28" s="51">
        <f t="shared" si="8"/>
        <v>0</v>
      </c>
      <c r="J28" s="51">
        <f t="shared" si="8"/>
        <v>0</v>
      </c>
      <c r="K28" s="52">
        <f t="shared" si="8"/>
        <v>0</v>
      </c>
    </row>
    <row r="29" spans="1:11" ht="25.5" customHeight="1">
      <c r="A29" s="218" t="s">
        <v>69</v>
      </c>
      <c r="B29" s="223"/>
      <c r="C29" s="223"/>
      <c r="D29" s="223"/>
      <c r="E29" s="224"/>
      <c r="F29" s="51">
        <f>F14+F21+F27-F28</f>
        <v>0</v>
      </c>
      <c r="G29" s="51">
        <f t="shared" ref="G29:K29" si="10">G14+G21+G27-G28</f>
        <v>0</v>
      </c>
      <c r="H29" s="51">
        <f t="shared" ref="H29" si="11">H14+H21+H27-H28</f>
        <v>0</v>
      </c>
      <c r="I29" s="51">
        <f t="shared" si="10"/>
        <v>0</v>
      </c>
      <c r="J29" s="51">
        <f t="shared" si="10"/>
        <v>0</v>
      </c>
      <c r="K29" s="52">
        <f t="shared" si="10"/>
        <v>0</v>
      </c>
    </row>
    <row r="30" spans="1:11" ht="15" customHeight="1">
      <c r="A30" s="53"/>
      <c r="B30" s="54"/>
      <c r="C30" s="54"/>
      <c r="D30" s="54"/>
      <c r="E30" s="54"/>
      <c r="F30" s="54"/>
      <c r="G30" s="54"/>
      <c r="H30" s="54"/>
      <c r="I30" s="54"/>
      <c r="J30" s="54"/>
      <c r="K30" s="54"/>
    </row>
    <row r="31" spans="1:11" ht="11.25" customHeight="1">
      <c r="A31" s="225" t="s">
        <v>70</v>
      </c>
      <c r="B31" s="225"/>
      <c r="C31" s="225"/>
      <c r="D31" s="225"/>
      <c r="E31" s="225"/>
      <c r="F31" s="225"/>
      <c r="G31" s="225"/>
      <c r="H31" s="225"/>
      <c r="I31" s="225"/>
      <c r="J31" s="225"/>
      <c r="K31" s="225"/>
    </row>
    <row r="32" spans="1:11" ht="29.25" customHeight="1">
      <c r="A32" s="55"/>
      <c r="B32" s="56"/>
      <c r="C32" s="56"/>
      <c r="D32" s="56"/>
      <c r="E32" s="56"/>
      <c r="F32" s="56"/>
      <c r="G32" s="56"/>
      <c r="H32" s="56"/>
      <c r="I32" s="57"/>
      <c r="J32" s="57"/>
      <c r="K32" s="57"/>
    </row>
    <row r="33" spans="1:11" ht="38.25">
      <c r="A33" s="58"/>
      <c r="B33" s="59"/>
      <c r="C33" s="59"/>
      <c r="D33" s="60"/>
      <c r="E33" s="61"/>
      <c r="F33" s="45" t="s">
        <v>151</v>
      </c>
      <c r="G33" s="45" t="s">
        <v>152</v>
      </c>
      <c r="H33" s="45" t="s">
        <v>153</v>
      </c>
      <c r="I33" s="45" t="s">
        <v>154</v>
      </c>
      <c r="J33" s="45" t="s">
        <v>129</v>
      </c>
      <c r="K33" s="45" t="s">
        <v>155</v>
      </c>
    </row>
    <row r="34" spans="1:11">
      <c r="A34" s="226" t="s">
        <v>67</v>
      </c>
      <c r="B34" s="227"/>
      <c r="C34" s="227"/>
      <c r="D34" s="227"/>
      <c r="E34" s="228"/>
      <c r="F34" s="49">
        <v>0</v>
      </c>
      <c r="G34" s="49">
        <f>F37</f>
        <v>-4173.21</v>
      </c>
      <c r="H34" s="49">
        <f>G37</f>
        <v>-4173.21</v>
      </c>
      <c r="I34" s="49">
        <f>G37</f>
        <v>-4173.21</v>
      </c>
      <c r="J34" s="49">
        <f>I37</f>
        <v>-4173.21</v>
      </c>
      <c r="K34" s="50">
        <f>J37</f>
        <v>-4173.21</v>
      </c>
    </row>
    <row r="35" spans="1:11" ht="27" customHeight="1">
      <c r="A35" s="226" t="s">
        <v>3</v>
      </c>
      <c r="B35" s="227"/>
      <c r="C35" s="227"/>
      <c r="D35" s="227"/>
      <c r="E35" s="228"/>
      <c r="F35" s="49">
        <v>4173.21</v>
      </c>
      <c r="G35" s="49">
        <v>0</v>
      </c>
      <c r="H35" s="49">
        <v>0</v>
      </c>
      <c r="I35" s="49">
        <v>0</v>
      </c>
      <c r="J35" s="49">
        <v>0</v>
      </c>
      <c r="K35" s="50">
        <v>0</v>
      </c>
    </row>
    <row r="36" spans="1:11">
      <c r="A36" s="226" t="s">
        <v>71</v>
      </c>
      <c r="B36" s="229"/>
      <c r="C36" s="229"/>
      <c r="D36" s="229"/>
      <c r="E36" s="230"/>
      <c r="F36" s="49">
        <v>0</v>
      </c>
      <c r="G36" s="49">
        <v>0</v>
      </c>
      <c r="H36" s="49">
        <v>0</v>
      </c>
      <c r="I36" s="49">
        <v>0</v>
      </c>
      <c r="J36" s="49">
        <v>0</v>
      </c>
      <c r="K36" s="50">
        <v>0</v>
      </c>
    </row>
    <row r="37" spans="1:11" ht="15" customHeight="1">
      <c r="A37" s="210" t="s">
        <v>68</v>
      </c>
      <c r="B37" s="211"/>
      <c r="C37" s="211"/>
      <c r="D37" s="211"/>
      <c r="E37" s="211"/>
      <c r="F37" s="62">
        <f>F34-F35+F36</f>
        <v>-4173.21</v>
      </c>
      <c r="G37" s="62">
        <f t="shared" ref="G37:K37" si="12">G34-G35+G36</f>
        <v>-4173.21</v>
      </c>
      <c r="H37" s="62">
        <f t="shared" ref="H37" si="13">H34-H35+H36</f>
        <v>-4173.21</v>
      </c>
      <c r="I37" s="62">
        <f t="shared" si="12"/>
        <v>-4173.21</v>
      </c>
      <c r="J37" s="62">
        <f t="shared" si="12"/>
        <v>-4173.21</v>
      </c>
      <c r="K37" s="63">
        <f t="shared" si="12"/>
        <v>-4173.21</v>
      </c>
    </row>
    <row r="39" spans="1:11">
      <c r="A39" s="222" t="s">
        <v>184</v>
      </c>
      <c r="B39" s="222"/>
      <c r="C39" s="222"/>
      <c r="I39" t="s">
        <v>140</v>
      </c>
    </row>
    <row r="41" spans="1:11">
      <c r="A41" s="222"/>
      <c r="B41" s="222"/>
      <c r="C41" s="222"/>
      <c r="I41" t="s">
        <v>141</v>
      </c>
    </row>
    <row r="42" spans="1:11">
      <c r="A42" s="222"/>
      <c r="B42" s="222"/>
      <c r="C42" s="222"/>
    </row>
  </sheetData>
  <mergeCells count="26">
    <mergeCell ref="A39:C39"/>
    <mergeCell ref="A41:C41"/>
    <mergeCell ref="A42:C42"/>
    <mergeCell ref="A16:K16"/>
    <mergeCell ref="A19:E19"/>
    <mergeCell ref="A20:E20"/>
    <mergeCell ref="A21:E21"/>
    <mergeCell ref="A28:E28"/>
    <mergeCell ref="A29:E29"/>
    <mergeCell ref="A31:K31"/>
    <mergeCell ref="A27:E27"/>
    <mergeCell ref="A34:E34"/>
    <mergeCell ref="A35:E35"/>
    <mergeCell ref="A36:E36"/>
    <mergeCell ref="A37:E37"/>
    <mergeCell ref="A1:K1"/>
    <mergeCell ref="A3:K3"/>
    <mergeCell ref="A5:K5"/>
    <mergeCell ref="A22:E22"/>
    <mergeCell ref="A24:K24"/>
    <mergeCell ref="A13:E13"/>
    <mergeCell ref="A14:E14"/>
    <mergeCell ref="A12:E12"/>
    <mergeCell ref="A8:E8"/>
    <mergeCell ref="A9:E9"/>
    <mergeCell ref="A10:E10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84"/>
  <sheetViews>
    <sheetView topLeftCell="B1" zoomScale="112" zoomScaleNormal="112" workbookViewId="0">
      <selection activeCell="G92" sqref="G92"/>
    </sheetView>
  </sheetViews>
  <sheetFormatPr defaultRowHeight="15"/>
  <cols>
    <col min="1" max="1" width="2.5703125" hidden="1" customWidth="1"/>
    <col min="9" max="9" width="11.7109375" customWidth="1"/>
    <col min="11" max="11" width="3.5703125" customWidth="1"/>
    <col min="12" max="12" width="12" customWidth="1"/>
    <col min="13" max="13" width="11.7109375" customWidth="1"/>
    <col min="14" max="14" width="5.42578125" customWidth="1"/>
    <col min="15" max="15" width="9.140625" hidden="1" customWidth="1"/>
    <col min="16" max="16" width="6.28515625" customWidth="1"/>
    <col min="17" max="17" width="4.42578125" customWidth="1"/>
    <col min="18" max="18" width="9.140625" hidden="1" customWidth="1"/>
    <col min="19" max="19" width="7.28515625" customWidth="1"/>
    <col min="23" max="23" width="24.5703125" customWidth="1"/>
    <col min="27" max="27" width="20.42578125" customWidth="1"/>
  </cols>
  <sheetData>
    <row r="1" spans="1:27" ht="42" customHeight="1"/>
    <row r="2" spans="1:27" ht="32.25" customHeight="1">
      <c r="A2" s="127"/>
      <c r="B2" s="138"/>
      <c r="C2" s="138"/>
      <c r="D2" s="250" t="s">
        <v>157</v>
      </c>
      <c r="E2" s="250"/>
      <c r="F2" s="250"/>
      <c r="G2" s="250"/>
      <c r="H2" s="250"/>
      <c r="I2" s="250"/>
      <c r="J2" s="250"/>
      <c r="K2" s="250"/>
      <c r="L2" s="250"/>
      <c r="M2" s="250"/>
      <c r="N2" s="250"/>
      <c r="O2" s="138"/>
      <c r="P2" s="246"/>
      <c r="Q2" s="246"/>
      <c r="R2" s="138"/>
      <c r="S2" s="247"/>
    </row>
    <row r="3" spans="1:27" ht="20.25" customHeight="1">
      <c r="A3" s="133"/>
      <c r="B3" s="248" t="s">
        <v>142</v>
      </c>
      <c r="C3" s="248"/>
      <c r="D3" s="248"/>
      <c r="E3" s="248"/>
      <c r="F3" s="248"/>
      <c r="G3" s="250" t="s">
        <v>147</v>
      </c>
      <c r="H3" s="251"/>
      <c r="I3" s="251"/>
      <c r="J3" s="251"/>
      <c r="K3" s="251"/>
      <c r="L3" s="251"/>
      <c r="M3" s="251"/>
      <c r="N3" s="251"/>
      <c r="O3" s="138"/>
      <c r="P3" s="246"/>
      <c r="Q3" s="246"/>
      <c r="R3" s="138"/>
      <c r="S3" s="247"/>
    </row>
    <row r="4" spans="1:27" ht="16.5" customHeight="1">
      <c r="A4" s="128"/>
      <c r="B4" s="248"/>
      <c r="C4" s="248"/>
      <c r="D4" s="248"/>
      <c r="E4" s="248"/>
      <c r="F4" s="248"/>
      <c r="G4" s="251"/>
      <c r="H4" s="251"/>
      <c r="I4" s="251"/>
      <c r="J4" s="251"/>
      <c r="K4" s="251"/>
      <c r="L4" s="251"/>
      <c r="M4" s="251"/>
      <c r="N4" s="251"/>
      <c r="O4" s="138"/>
      <c r="P4" s="138"/>
      <c r="Q4" s="138"/>
      <c r="R4" s="138"/>
      <c r="S4" s="138"/>
    </row>
    <row r="5" spans="1:27" s="66" customFormat="1" ht="20.25" customHeight="1">
      <c r="A5" s="129"/>
      <c r="B5" s="138"/>
      <c r="C5" s="138"/>
      <c r="D5" s="138"/>
      <c r="E5" s="138"/>
      <c r="F5" s="138"/>
      <c r="G5" s="138"/>
      <c r="H5" s="138"/>
      <c r="I5" s="138"/>
      <c r="J5" s="138"/>
      <c r="K5" s="138"/>
      <c r="L5" s="138"/>
      <c r="M5" s="138"/>
      <c r="N5" s="138"/>
      <c r="O5" s="138"/>
      <c r="P5" s="138"/>
      <c r="Q5" s="138"/>
      <c r="R5" s="138"/>
      <c r="S5" s="138"/>
    </row>
    <row r="6" spans="1:27" s="64" customFormat="1" ht="20.25" customHeight="1">
      <c r="A6" s="130"/>
      <c r="B6" s="248"/>
      <c r="C6" s="248"/>
      <c r="D6" s="248"/>
      <c r="E6" s="138"/>
      <c r="F6" s="138"/>
      <c r="G6" s="138"/>
      <c r="H6" s="249"/>
      <c r="I6" s="249"/>
      <c r="J6" s="249"/>
      <c r="K6" s="138"/>
      <c r="L6" s="138"/>
      <c r="M6" s="138"/>
      <c r="N6" s="138"/>
      <c r="O6" s="138"/>
      <c r="P6" s="138"/>
      <c r="Q6" s="138"/>
      <c r="R6" s="138"/>
      <c r="S6" s="138"/>
    </row>
    <row r="7" spans="1:27" s="64" customFormat="1" ht="15" customHeight="1">
      <c r="A7" s="130"/>
      <c r="B7" s="138"/>
      <c r="C7" s="138"/>
      <c r="D7" s="138"/>
      <c r="E7" s="138"/>
      <c r="F7" s="138"/>
      <c r="G7" s="138"/>
      <c r="H7" s="138"/>
      <c r="I7" s="147" t="s">
        <v>148</v>
      </c>
      <c r="J7" s="147"/>
      <c r="K7" s="147"/>
      <c r="L7" s="147"/>
      <c r="M7" s="138"/>
      <c r="N7" s="138"/>
      <c r="O7" s="138"/>
      <c r="P7" s="138"/>
      <c r="Q7" s="138"/>
      <c r="R7" s="138"/>
      <c r="S7" s="138"/>
    </row>
    <row r="8" spans="1:27" s="65" customFormat="1" ht="20.25" customHeight="1">
      <c r="A8" s="131"/>
      <c r="B8" s="139"/>
      <c r="C8" s="139"/>
      <c r="D8" s="138"/>
      <c r="E8" s="138"/>
      <c r="F8" s="138"/>
      <c r="G8" s="138"/>
      <c r="H8" s="138"/>
      <c r="I8" s="140"/>
      <c r="J8" s="148"/>
      <c r="K8" s="148"/>
      <c r="L8" s="140"/>
      <c r="M8" s="140"/>
      <c r="N8" s="148"/>
      <c r="O8" s="148"/>
      <c r="P8" s="148"/>
      <c r="Q8" s="148"/>
      <c r="R8" s="148"/>
      <c r="S8" s="148"/>
    </row>
    <row r="9" spans="1:27" s="64" customFormat="1" ht="27" customHeight="1">
      <c r="A9" s="129"/>
      <c r="B9" s="142" t="s">
        <v>122</v>
      </c>
      <c r="C9" s="142" t="s">
        <v>22</v>
      </c>
      <c r="D9" s="235" t="s">
        <v>31</v>
      </c>
      <c r="E9" s="235"/>
      <c r="F9" s="235"/>
      <c r="G9" s="235"/>
      <c r="H9" s="235"/>
      <c r="I9" s="179" t="s">
        <v>156</v>
      </c>
      <c r="J9" s="236" t="s">
        <v>143</v>
      </c>
      <c r="K9" s="236"/>
      <c r="L9" s="179" t="s">
        <v>144</v>
      </c>
      <c r="M9" s="179" t="s">
        <v>145</v>
      </c>
      <c r="N9" s="236" t="s">
        <v>146</v>
      </c>
      <c r="O9" s="236"/>
      <c r="P9" s="236"/>
      <c r="Q9" s="236" t="s">
        <v>163</v>
      </c>
      <c r="R9" s="236"/>
      <c r="S9" s="236"/>
      <c r="U9" s="165"/>
    </row>
    <row r="10" spans="1:27" s="65" customFormat="1" ht="22.5" customHeight="1">
      <c r="A10" s="130"/>
      <c r="B10" s="146"/>
      <c r="C10" s="146"/>
      <c r="D10" s="237" t="s">
        <v>106</v>
      </c>
      <c r="E10" s="237"/>
      <c r="F10" s="237"/>
      <c r="G10" s="237"/>
      <c r="H10" s="237"/>
      <c r="I10" s="167">
        <v>2108051.9300000002</v>
      </c>
      <c r="J10" s="238">
        <v>2096970.25</v>
      </c>
      <c r="K10" s="238"/>
      <c r="L10" s="167">
        <v>2272512.09</v>
      </c>
      <c r="M10" s="167">
        <v>2189039.9500000002</v>
      </c>
      <c r="N10" s="238">
        <v>2190039.9500000002</v>
      </c>
      <c r="O10" s="238"/>
      <c r="P10" s="238"/>
      <c r="Q10" s="238">
        <v>2190039.9500000002</v>
      </c>
      <c r="R10" s="238"/>
      <c r="S10" s="238"/>
    </row>
    <row r="11" spans="1:27" s="64" customFormat="1" ht="26.25" customHeight="1">
      <c r="A11" s="130"/>
      <c r="B11" s="159"/>
      <c r="C11" s="159" t="s">
        <v>132</v>
      </c>
      <c r="D11" s="233" t="s">
        <v>133</v>
      </c>
      <c r="E11" s="233"/>
      <c r="F11" s="233"/>
      <c r="G11" s="233"/>
      <c r="H11" s="233"/>
      <c r="I11" s="169">
        <v>4610</v>
      </c>
      <c r="J11" s="234">
        <v>14480.75</v>
      </c>
      <c r="K11" s="234"/>
      <c r="L11" s="169">
        <v>4610</v>
      </c>
      <c r="M11" s="169">
        <v>6100</v>
      </c>
      <c r="N11" s="252">
        <v>6100</v>
      </c>
      <c r="O11" s="253"/>
      <c r="P11" s="254"/>
      <c r="Q11" s="234">
        <v>6100</v>
      </c>
      <c r="R11" s="234"/>
      <c r="S11" s="234"/>
      <c r="X11" s="161"/>
      <c r="Y11" s="161"/>
      <c r="Z11" s="161"/>
      <c r="AA11" s="161"/>
    </row>
    <row r="12" spans="1:27" s="64" customFormat="1" ht="20.25" customHeight="1">
      <c r="A12" s="128"/>
      <c r="B12" s="144"/>
      <c r="C12" s="144" t="s">
        <v>79</v>
      </c>
      <c r="D12" s="244" t="s">
        <v>80</v>
      </c>
      <c r="E12" s="244"/>
      <c r="F12" s="244"/>
      <c r="G12" s="244"/>
      <c r="H12" s="244"/>
      <c r="I12" s="170">
        <v>4610</v>
      </c>
      <c r="J12" s="245"/>
      <c r="K12" s="245"/>
      <c r="L12" s="170">
        <v>4610</v>
      </c>
      <c r="M12" s="170">
        <v>6100</v>
      </c>
      <c r="N12" s="255">
        <v>6100</v>
      </c>
      <c r="O12" s="256"/>
      <c r="P12" s="257"/>
      <c r="Q12" s="245">
        <v>6100</v>
      </c>
      <c r="R12" s="245"/>
      <c r="S12" s="245"/>
      <c r="X12" s="161"/>
      <c r="Y12" s="161"/>
      <c r="Z12" s="161"/>
      <c r="AA12" s="161"/>
    </row>
    <row r="13" spans="1:27" s="65" customFormat="1" ht="20.25" customHeight="1">
      <c r="A13" s="129"/>
      <c r="B13" s="145"/>
      <c r="C13" s="145" t="s">
        <v>107</v>
      </c>
      <c r="D13" s="239" t="s">
        <v>10</v>
      </c>
      <c r="E13" s="239"/>
      <c r="F13" s="239"/>
      <c r="G13" s="239"/>
      <c r="H13" s="239"/>
      <c r="I13" s="168">
        <v>4610</v>
      </c>
      <c r="J13" s="240"/>
      <c r="K13" s="240"/>
      <c r="L13" s="168">
        <v>4610</v>
      </c>
      <c r="M13" s="168">
        <v>6100</v>
      </c>
      <c r="N13" s="241">
        <v>6100</v>
      </c>
      <c r="O13" s="242"/>
      <c r="P13" s="243"/>
      <c r="Q13" s="240">
        <v>6100</v>
      </c>
      <c r="R13" s="240"/>
      <c r="S13" s="240"/>
      <c r="X13" s="162"/>
      <c r="AA13" s="162"/>
    </row>
    <row r="14" spans="1:27" s="65" customFormat="1" ht="20.25" customHeight="1">
      <c r="A14" s="130"/>
      <c r="B14" s="145"/>
      <c r="C14" s="145" t="s">
        <v>108</v>
      </c>
      <c r="D14" s="239" t="s">
        <v>28</v>
      </c>
      <c r="E14" s="239"/>
      <c r="F14" s="239"/>
      <c r="G14" s="239"/>
      <c r="H14" s="239"/>
      <c r="I14" s="168">
        <v>0</v>
      </c>
      <c r="J14" s="240"/>
      <c r="K14" s="240"/>
      <c r="L14" s="168"/>
      <c r="M14" s="168">
        <v>0</v>
      </c>
      <c r="N14" s="241">
        <v>0</v>
      </c>
      <c r="O14" s="242"/>
      <c r="P14" s="243"/>
      <c r="Q14" s="240">
        <v>0</v>
      </c>
      <c r="R14" s="240"/>
      <c r="S14" s="240"/>
      <c r="X14" s="162"/>
      <c r="AA14" s="162"/>
    </row>
    <row r="15" spans="1:27" s="64" customFormat="1" ht="21" customHeight="1">
      <c r="A15" s="130"/>
      <c r="B15" s="145"/>
      <c r="C15" s="145" t="s">
        <v>109</v>
      </c>
      <c r="D15" s="239" t="s">
        <v>39</v>
      </c>
      <c r="E15" s="239"/>
      <c r="F15" s="239"/>
      <c r="G15" s="239"/>
      <c r="H15" s="239"/>
      <c r="I15" s="168">
        <v>20</v>
      </c>
      <c r="J15" s="240"/>
      <c r="K15" s="240"/>
      <c r="L15" s="168"/>
      <c r="M15" s="168">
        <v>30</v>
      </c>
      <c r="N15" s="241">
        <v>30</v>
      </c>
      <c r="O15" s="242"/>
      <c r="P15" s="243"/>
      <c r="Q15" s="240">
        <v>30</v>
      </c>
      <c r="R15" s="240"/>
      <c r="S15" s="240"/>
    </row>
    <row r="16" spans="1:27" s="64" customFormat="1" ht="24" customHeight="1">
      <c r="A16" s="131"/>
      <c r="B16" s="145"/>
      <c r="C16" s="145" t="s">
        <v>112</v>
      </c>
      <c r="D16" s="239" t="s">
        <v>113</v>
      </c>
      <c r="E16" s="239"/>
      <c r="F16" s="239"/>
      <c r="G16" s="239"/>
      <c r="H16" s="239"/>
      <c r="I16" s="168">
        <v>4590</v>
      </c>
      <c r="J16" s="240"/>
      <c r="K16" s="240"/>
      <c r="L16" s="168"/>
      <c r="M16" s="168">
        <v>6070</v>
      </c>
      <c r="N16" s="241">
        <v>6070</v>
      </c>
      <c r="O16" s="242"/>
      <c r="P16" s="243"/>
      <c r="Q16" s="240">
        <v>6070</v>
      </c>
      <c r="R16" s="240"/>
      <c r="S16" s="240"/>
      <c r="AA16" s="161"/>
    </row>
    <row r="17" spans="1:27" s="64" customFormat="1" ht="20.25" customHeight="1">
      <c r="A17" s="132"/>
      <c r="B17" s="159"/>
      <c r="C17" s="159" t="s">
        <v>134</v>
      </c>
      <c r="D17" s="233" t="s">
        <v>120</v>
      </c>
      <c r="E17" s="233"/>
      <c r="F17" s="233"/>
      <c r="G17" s="233"/>
      <c r="H17" s="233"/>
      <c r="I17" s="169">
        <v>14500</v>
      </c>
      <c r="J17" s="234"/>
      <c r="K17" s="234"/>
      <c r="L17" s="169">
        <v>14500</v>
      </c>
      <c r="M17" s="169">
        <v>15000</v>
      </c>
      <c r="N17" s="234">
        <v>15000</v>
      </c>
      <c r="O17" s="234"/>
      <c r="P17" s="234"/>
      <c r="Q17" s="234">
        <v>15000</v>
      </c>
      <c r="R17" s="234"/>
      <c r="S17" s="234"/>
      <c r="AA17" s="161"/>
    </row>
    <row r="18" spans="1:27" s="67" customFormat="1" ht="28.5" customHeight="1">
      <c r="A18" s="132"/>
      <c r="B18" s="144"/>
      <c r="C18" s="144" t="s">
        <v>81</v>
      </c>
      <c r="D18" s="244" t="s">
        <v>38</v>
      </c>
      <c r="E18" s="244"/>
      <c r="F18" s="244"/>
      <c r="G18" s="244"/>
      <c r="H18" s="244"/>
      <c r="I18" s="170">
        <v>14500</v>
      </c>
      <c r="J18" s="245">
        <v>22368.71</v>
      </c>
      <c r="K18" s="245"/>
      <c r="L18" s="170">
        <v>14500</v>
      </c>
      <c r="M18" s="170">
        <v>15000</v>
      </c>
      <c r="N18" s="245">
        <v>15000</v>
      </c>
      <c r="O18" s="245"/>
      <c r="P18" s="245"/>
      <c r="Q18" s="245">
        <v>15000</v>
      </c>
      <c r="R18" s="245"/>
      <c r="S18" s="245"/>
    </row>
    <row r="19" spans="1:27" s="67" customFormat="1" ht="20.25" customHeight="1">
      <c r="A19" s="132"/>
      <c r="B19" s="145"/>
      <c r="C19" s="145" t="s">
        <v>107</v>
      </c>
      <c r="D19" s="239" t="s">
        <v>10</v>
      </c>
      <c r="E19" s="239"/>
      <c r="F19" s="239"/>
      <c r="G19" s="239"/>
      <c r="H19" s="239"/>
      <c r="I19" s="168">
        <v>14500</v>
      </c>
      <c r="J19" s="258"/>
      <c r="K19" s="258"/>
      <c r="L19" s="168">
        <v>14500</v>
      </c>
      <c r="M19" s="168">
        <v>15000</v>
      </c>
      <c r="N19" s="240">
        <v>15000</v>
      </c>
      <c r="O19" s="240"/>
      <c r="P19" s="240"/>
      <c r="Q19" s="240">
        <v>15000</v>
      </c>
      <c r="R19" s="240"/>
      <c r="S19" s="240"/>
    </row>
    <row r="20" spans="1:27" s="67" customFormat="1" ht="24" customHeight="1">
      <c r="A20" s="132"/>
      <c r="B20" s="145"/>
      <c r="C20" s="145" t="s">
        <v>110</v>
      </c>
      <c r="D20" s="239" t="s">
        <v>111</v>
      </c>
      <c r="E20" s="239"/>
      <c r="F20" s="239"/>
      <c r="G20" s="239"/>
      <c r="H20" s="239"/>
      <c r="I20" s="168">
        <v>14500</v>
      </c>
      <c r="J20" s="258"/>
      <c r="K20" s="258"/>
      <c r="L20" s="168"/>
      <c r="M20" s="168">
        <v>15000</v>
      </c>
      <c r="N20" s="240">
        <v>15000</v>
      </c>
      <c r="O20" s="240"/>
      <c r="P20" s="240"/>
      <c r="Q20" s="240">
        <v>15000</v>
      </c>
      <c r="R20" s="240"/>
      <c r="S20" s="240"/>
    </row>
    <row r="21" spans="1:27" s="67" customFormat="1" ht="20.25" customHeight="1">
      <c r="A21" s="132"/>
      <c r="B21" s="159"/>
      <c r="C21" s="159" t="s">
        <v>135</v>
      </c>
      <c r="D21" s="233" t="s">
        <v>136</v>
      </c>
      <c r="E21" s="233"/>
      <c r="F21" s="233"/>
      <c r="G21" s="233"/>
      <c r="H21" s="233"/>
      <c r="I21" s="169">
        <v>1919287</v>
      </c>
      <c r="J21" s="234"/>
      <c r="K21" s="234"/>
      <c r="L21" s="169">
        <v>2081051.03</v>
      </c>
      <c r="M21" s="169">
        <v>1998530</v>
      </c>
      <c r="N21" s="234">
        <v>1999530</v>
      </c>
      <c r="O21" s="234"/>
      <c r="P21" s="234"/>
      <c r="Q21" s="234">
        <v>1999530</v>
      </c>
      <c r="R21" s="234"/>
      <c r="S21" s="234"/>
    </row>
    <row r="22" spans="1:27" s="67" customFormat="1" ht="20.25" customHeight="1">
      <c r="A22" s="132"/>
      <c r="B22" s="144"/>
      <c r="C22" s="144" t="s">
        <v>82</v>
      </c>
      <c r="D22" s="244" t="s">
        <v>34</v>
      </c>
      <c r="E22" s="244"/>
      <c r="F22" s="244"/>
      <c r="G22" s="244"/>
      <c r="H22" s="244"/>
      <c r="I22" s="157">
        <v>1919287</v>
      </c>
      <c r="J22" s="245">
        <v>1865654.46</v>
      </c>
      <c r="K22" s="245"/>
      <c r="L22" s="170">
        <v>2081051.03</v>
      </c>
      <c r="M22" s="170">
        <v>1998530</v>
      </c>
      <c r="N22" s="245">
        <v>1999530</v>
      </c>
      <c r="O22" s="245"/>
      <c r="P22" s="245"/>
      <c r="Q22" s="245">
        <v>1999530</v>
      </c>
      <c r="R22" s="245"/>
      <c r="S22" s="245"/>
    </row>
    <row r="23" spans="1:27" s="67" customFormat="1" ht="20.25" customHeight="1">
      <c r="A23" s="132"/>
      <c r="B23" s="145"/>
      <c r="C23" s="145" t="s">
        <v>107</v>
      </c>
      <c r="D23" s="259" t="s">
        <v>10</v>
      </c>
      <c r="E23" s="259"/>
      <c r="F23" s="259"/>
      <c r="G23" s="259"/>
      <c r="H23" s="259"/>
      <c r="I23" s="166">
        <v>1919287</v>
      </c>
      <c r="J23" s="258"/>
      <c r="K23" s="258"/>
      <c r="L23" s="168">
        <v>2081051.03</v>
      </c>
      <c r="M23" s="168">
        <v>1998530</v>
      </c>
      <c r="N23" s="240">
        <v>1999530</v>
      </c>
      <c r="O23" s="240"/>
      <c r="P23" s="240"/>
      <c r="Q23" s="240">
        <v>1999530</v>
      </c>
      <c r="R23" s="240"/>
      <c r="S23" s="240"/>
    </row>
    <row r="24" spans="1:27" s="67" customFormat="1" ht="20.25" customHeight="1">
      <c r="A24" s="132"/>
      <c r="B24" s="145"/>
      <c r="C24" s="145" t="s">
        <v>108</v>
      </c>
      <c r="D24" s="259" t="s">
        <v>28</v>
      </c>
      <c r="E24" s="259"/>
      <c r="F24" s="259"/>
      <c r="G24" s="259"/>
      <c r="H24" s="259"/>
      <c r="I24" s="166">
        <v>1919287</v>
      </c>
      <c r="J24" s="258"/>
      <c r="K24" s="258"/>
      <c r="L24" s="168"/>
      <c r="M24" s="168">
        <v>1998530</v>
      </c>
      <c r="N24" s="240">
        <v>1999530</v>
      </c>
      <c r="O24" s="240"/>
      <c r="P24" s="240"/>
      <c r="Q24" s="240">
        <v>1999530</v>
      </c>
      <c r="R24" s="240"/>
      <c r="S24" s="240"/>
      <c r="X24" s="163"/>
      <c r="Y24" s="163"/>
      <c r="Z24" s="163"/>
      <c r="AA24" s="163"/>
    </row>
    <row r="25" spans="1:27" s="67" customFormat="1" ht="15" customHeight="1">
      <c r="A25" s="135"/>
      <c r="B25" s="159"/>
      <c r="C25" s="159" t="s">
        <v>91</v>
      </c>
      <c r="D25" s="233" t="s">
        <v>36</v>
      </c>
      <c r="E25" s="233"/>
      <c r="F25" s="233"/>
      <c r="G25" s="233"/>
      <c r="H25" s="233"/>
      <c r="I25" s="169"/>
      <c r="J25" s="234"/>
      <c r="K25" s="234"/>
      <c r="L25" s="169">
        <v>0</v>
      </c>
      <c r="M25" s="169">
        <v>0</v>
      </c>
      <c r="N25" s="234">
        <v>0</v>
      </c>
      <c r="O25" s="234"/>
      <c r="P25" s="234"/>
      <c r="Q25" s="234">
        <v>0</v>
      </c>
      <c r="R25" s="234"/>
      <c r="S25" s="234"/>
      <c r="X25" s="163"/>
      <c r="AA25" s="163"/>
    </row>
    <row r="26" spans="1:27" s="67" customFormat="1" ht="15" customHeight="1">
      <c r="A26" s="135"/>
      <c r="B26" s="145"/>
      <c r="C26" s="145" t="s">
        <v>107</v>
      </c>
      <c r="D26" s="239" t="s">
        <v>10</v>
      </c>
      <c r="E26" s="239"/>
      <c r="F26" s="239"/>
      <c r="G26" s="239"/>
      <c r="H26" s="239"/>
      <c r="I26" s="168"/>
      <c r="J26" s="240"/>
      <c r="K26" s="240"/>
      <c r="L26" s="168">
        <v>0</v>
      </c>
      <c r="M26" s="168">
        <v>0</v>
      </c>
      <c r="N26" s="240">
        <v>0</v>
      </c>
      <c r="O26" s="240"/>
      <c r="P26" s="240"/>
      <c r="Q26" s="240">
        <v>0</v>
      </c>
      <c r="R26" s="240"/>
      <c r="S26" s="240"/>
      <c r="X26" s="163"/>
      <c r="AA26" s="163"/>
    </row>
    <row r="27" spans="1:27" s="66" customFormat="1" ht="33" customHeight="1">
      <c r="A27" s="134"/>
      <c r="B27" s="145"/>
      <c r="C27" s="145" t="s">
        <v>108</v>
      </c>
      <c r="D27" s="239" t="s">
        <v>28</v>
      </c>
      <c r="E27" s="239"/>
      <c r="F27" s="239"/>
      <c r="G27" s="239"/>
      <c r="H27" s="239"/>
      <c r="I27" s="168"/>
      <c r="J27" s="240"/>
      <c r="K27" s="240"/>
      <c r="L27" s="168">
        <v>0</v>
      </c>
      <c r="M27" s="168">
        <v>0</v>
      </c>
      <c r="N27" s="240">
        <v>0</v>
      </c>
      <c r="O27" s="240"/>
      <c r="P27" s="240"/>
      <c r="Q27" s="240">
        <v>0</v>
      </c>
      <c r="R27" s="240"/>
      <c r="S27" s="240"/>
      <c r="X27" s="164"/>
      <c r="Y27" s="164"/>
      <c r="Z27" s="164"/>
      <c r="AA27" s="164"/>
    </row>
    <row r="28" spans="1:27" s="66" customFormat="1" ht="33" customHeight="1">
      <c r="A28" s="134"/>
      <c r="B28" s="159"/>
      <c r="C28" s="159" t="s">
        <v>158</v>
      </c>
      <c r="D28" s="233" t="s">
        <v>11</v>
      </c>
      <c r="E28" s="233"/>
      <c r="F28" s="233"/>
      <c r="G28" s="233"/>
      <c r="H28" s="233"/>
      <c r="I28" s="169">
        <v>729.96</v>
      </c>
      <c r="J28" s="234">
        <v>5366.95</v>
      </c>
      <c r="K28" s="234"/>
      <c r="L28" s="169">
        <v>2042.46</v>
      </c>
      <c r="M28" s="180">
        <v>729.96</v>
      </c>
      <c r="N28" s="234">
        <v>729.96</v>
      </c>
      <c r="O28" s="234"/>
      <c r="P28" s="234"/>
      <c r="Q28" s="234">
        <v>729.96</v>
      </c>
      <c r="R28" s="234"/>
      <c r="S28" s="234"/>
      <c r="X28" s="164"/>
      <c r="AA28" s="164"/>
    </row>
    <row r="29" spans="1:27" s="66" customFormat="1" ht="33" customHeight="1">
      <c r="A29" s="134"/>
      <c r="B29" s="159"/>
      <c r="C29" s="159" t="s">
        <v>97</v>
      </c>
      <c r="D29" s="233" t="s">
        <v>50</v>
      </c>
      <c r="E29" s="233"/>
      <c r="F29" s="233"/>
      <c r="G29" s="233"/>
      <c r="H29" s="233"/>
      <c r="I29" s="169">
        <v>168924.97</v>
      </c>
      <c r="J29" s="234">
        <v>187099.38</v>
      </c>
      <c r="K29" s="234"/>
      <c r="L29" s="169">
        <v>170308.6</v>
      </c>
      <c r="M29" s="169">
        <v>168179.99</v>
      </c>
      <c r="N29" s="234">
        <v>168179.99</v>
      </c>
      <c r="O29" s="234"/>
      <c r="P29" s="234"/>
      <c r="Q29" s="234">
        <v>168179.99</v>
      </c>
      <c r="R29" s="234"/>
      <c r="S29" s="234"/>
    </row>
    <row r="30" spans="1:27" s="66" customFormat="1" ht="33" customHeight="1">
      <c r="A30" s="134"/>
      <c r="B30" s="160"/>
      <c r="C30" s="160" t="s">
        <v>159</v>
      </c>
      <c r="D30" s="233" t="s">
        <v>160</v>
      </c>
      <c r="E30" s="233"/>
      <c r="F30" s="233"/>
      <c r="G30" s="233"/>
      <c r="H30" s="233"/>
      <c r="I30" s="169"/>
      <c r="J30" s="234">
        <v>2000</v>
      </c>
      <c r="K30" s="234"/>
      <c r="L30" s="169"/>
      <c r="M30" s="169">
        <v>500</v>
      </c>
      <c r="N30" s="234">
        <v>500</v>
      </c>
      <c r="O30" s="234"/>
      <c r="P30" s="234"/>
      <c r="Q30" s="234">
        <v>500</v>
      </c>
      <c r="R30" s="234"/>
      <c r="S30" s="234"/>
    </row>
    <row r="31" spans="1:27" s="66" customFormat="1" ht="33" customHeight="1">
      <c r="A31" s="134"/>
      <c r="B31" s="141"/>
      <c r="C31" s="141"/>
      <c r="D31" s="181"/>
      <c r="E31" s="181"/>
      <c r="F31" s="181"/>
      <c r="G31" s="181"/>
      <c r="H31" s="181"/>
      <c r="I31" s="182"/>
      <c r="J31" s="182"/>
      <c r="K31" s="182"/>
      <c r="L31" s="182"/>
      <c r="M31" s="182"/>
      <c r="N31" s="182"/>
      <c r="O31" s="182"/>
      <c r="P31" s="182"/>
      <c r="Q31" s="182"/>
      <c r="R31" s="182"/>
      <c r="S31" s="182"/>
      <c r="W31" s="171"/>
      <c r="X31" s="164"/>
      <c r="AA31" s="164"/>
    </row>
    <row r="32" spans="1:27" s="66" customFormat="1" ht="20.25" customHeight="1">
      <c r="A32" s="134"/>
      <c r="B32" s="141"/>
      <c r="C32" s="141"/>
      <c r="D32" s="181"/>
      <c r="E32" s="181"/>
      <c r="F32" s="181"/>
      <c r="G32" s="181"/>
      <c r="H32" s="181"/>
      <c r="I32" s="183" t="s">
        <v>149</v>
      </c>
      <c r="J32" s="183"/>
      <c r="K32" s="183"/>
      <c r="L32" s="183"/>
      <c r="M32" s="183"/>
      <c r="N32" s="182"/>
      <c r="O32" s="182"/>
      <c r="P32" s="182"/>
      <c r="Q32" s="182"/>
      <c r="R32" s="182"/>
      <c r="S32" s="182"/>
      <c r="AA32" s="164"/>
    </row>
    <row r="33" spans="1:28" s="64" customFormat="1" ht="19.5" customHeight="1">
      <c r="A33" s="149"/>
      <c r="B33" s="146"/>
      <c r="C33" s="156"/>
      <c r="D33" s="263" t="s">
        <v>105</v>
      </c>
      <c r="E33" s="264"/>
      <c r="F33" s="264"/>
      <c r="G33" s="264"/>
      <c r="H33" s="265"/>
      <c r="I33" s="167">
        <f>SUM(I34+I39+I47+I59)</f>
        <v>2108051.9300000002</v>
      </c>
      <c r="J33" s="266">
        <v>2091579.14</v>
      </c>
      <c r="K33" s="267"/>
      <c r="L33" s="167">
        <v>2315076.2999999998</v>
      </c>
      <c r="M33" s="167">
        <v>2189039.9500000002</v>
      </c>
      <c r="N33" s="266">
        <v>2190039.9500000002</v>
      </c>
      <c r="O33" s="268"/>
      <c r="P33" s="267"/>
      <c r="Q33" s="266">
        <v>2190039.9500000002</v>
      </c>
      <c r="R33" s="268"/>
      <c r="S33" s="267"/>
      <c r="AA33" s="161"/>
    </row>
    <row r="34" spans="1:28" s="64" customFormat="1" ht="18.75" customHeight="1">
      <c r="A34" s="150"/>
      <c r="B34" s="159"/>
      <c r="C34" s="159" t="s">
        <v>137</v>
      </c>
      <c r="D34" s="260" t="s">
        <v>11</v>
      </c>
      <c r="E34" s="261"/>
      <c r="F34" s="261"/>
      <c r="G34" s="261"/>
      <c r="H34" s="262"/>
      <c r="I34" s="169">
        <v>729.96</v>
      </c>
      <c r="J34" s="252">
        <v>5234.2299999999996</v>
      </c>
      <c r="K34" s="254"/>
      <c r="L34" s="169">
        <v>2042.46</v>
      </c>
      <c r="M34" s="169">
        <v>729.96</v>
      </c>
      <c r="N34" s="252">
        <v>729.96</v>
      </c>
      <c r="O34" s="253"/>
      <c r="P34" s="254"/>
      <c r="Q34" s="252">
        <v>729.96</v>
      </c>
      <c r="R34" s="253"/>
      <c r="S34" s="254"/>
      <c r="X34" s="161"/>
      <c r="Y34" s="161"/>
      <c r="Z34" s="161"/>
      <c r="AA34" s="161"/>
    </row>
    <row r="35" spans="1:28" s="64" customFormat="1" ht="20.25" customHeight="1">
      <c r="A35" s="151"/>
      <c r="B35" s="144"/>
      <c r="C35" s="144" t="s">
        <v>76</v>
      </c>
      <c r="D35" s="244" t="s">
        <v>11</v>
      </c>
      <c r="E35" s="244"/>
      <c r="F35" s="244"/>
      <c r="G35" s="244"/>
      <c r="H35" s="244"/>
      <c r="I35" s="170">
        <v>729.96</v>
      </c>
      <c r="J35" s="245">
        <v>5234.2299999999996</v>
      </c>
      <c r="K35" s="245"/>
      <c r="L35" s="170">
        <v>2042.46</v>
      </c>
      <c r="M35" s="170">
        <v>729.96</v>
      </c>
      <c r="N35" s="245">
        <v>729.96</v>
      </c>
      <c r="O35" s="245"/>
      <c r="P35" s="245"/>
      <c r="Q35" s="245">
        <v>729.96</v>
      </c>
      <c r="R35" s="245"/>
      <c r="S35" s="245"/>
      <c r="X35" s="161"/>
      <c r="AA35" s="161"/>
    </row>
    <row r="36" spans="1:28" s="64" customFormat="1" ht="20.25" customHeight="1">
      <c r="A36" s="151"/>
      <c r="B36" s="145"/>
      <c r="C36" s="145" t="s">
        <v>77</v>
      </c>
      <c r="D36" s="239" t="s">
        <v>12</v>
      </c>
      <c r="E36" s="239"/>
      <c r="F36" s="239"/>
      <c r="G36" s="239"/>
      <c r="H36" s="239"/>
      <c r="I36" s="168">
        <v>729.96</v>
      </c>
      <c r="J36" s="240"/>
      <c r="K36" s="240"/>
      <c r="L36" s="168">
        <v>1312.5</v>
      </c>
      <c r="M36" s="168">
        <v>729.96</v>
      </c>
      <c r="N36" s="240">
        <v>729.96</v>
      </c>
      <c r="O36" s="240"/>
      <c r="P36" s="240"/>
      <c r="Q36" s="240">
        <v>729.96</v>
      </c>
      <c r="R36" s="240"/>
      <c r="S36" s="240"/>
      <c r="X36" s="161"/>
      <c r="AA36" s="161"/>
    </row>
    <row r="37" spans="1:28" s="64" customFormat="1" ht="20.25" customHeight="1">
      <c r="A37" s="151"/>
      <c r="B37" s="145"/>
      <c r="C37" s="145" t="s">
        <v>85</v>
      </c>
      <c r="D37" s="239" t="s">
        <v>13</v>
      </c>
      <c r="E37" s="239"/>
      <c r="F37" s="239"/>
      <c r="G37" s="239"/>
      <c r="H37" s="239"/>
      <c r="I37" s="168">
        <v>729.96</v>
      </c>
      <c r="J37" s="240"/>
      <c r="K37" s="240"/>
      <c r="L37" s="168">
        <v>729.96</v>
      </c>
      <c r="M37" s="168">
        <v>729.96</v>
      </c>
      <c r="N37" s="240">
        <v>729.96</v>
      </c>
      <c r="O37" s="240"/>
      <c r="P37" s="240"/>
      <c r="Q37" s="240">
        <v>729.96</v>
      </c>
      <c r="R37" s="240"/>
      <c r="S37" s="240"/>
      <c r="X37" s="161"/>
      <c r="AA37" s="161"/>
      <c r="AB37" s="161"/>
    </row>
    <row r="38" spans="1:28" s="64" customFormat="1" ht="20.25" customHeight="1">
      <c r="A38" s="152"/>
      <c r="B38" s="145"/>
      <c r="C38" s="145" t="s">
        <v>78</v>
      </c>
      <c r="D38" s="239" t="s">
        <v>23</v>
      </c>
      <c r="E38" s="239"/>
      <c r="F38" s="239"/>
      <c r="G38" s="239"/>
      <c r="H38" s="239"/>
      <c r="I38" s="168"/>
      <c r="J38" s="240"/>
      <c r="K38" s="240"/>
      <c r="L38" s="168"/>
      <c r="M38" s="168">
        <v>0</v>
      </c>
      <c r="N38" s="240">
        <v>0</v>
      </c>
      <c r="O38" s="240"/>
      <c r="P38" s="240"/>
      <c r="Q38" s="240">
        <v>0</v>
      </c>
      <c r="R38" s="240"/>
      <c r="S38" s="240"/>
      <c r="Z38" s="161"/>
    </row>
    <row r="39" spans="1:28" s="64" customFormat="1" ht="20.25" customHeight="1">
      <c r="A39" s="150"/>
      <c r="B39" s="159"/>
      <c r="C39" s="159" t="s">
        <v>132</v>
      </c>
      <c r="D39" s="233" t="s">
        <v>133</v>
      </c>
      <c r="E39" s="233"/>
      <c r="F39" s="233"/>
      <c r="G39" s="233"/>
      <c r="H39" s="233"/>
      <c r="I39" s="169">
        <v>4610</v>
      </c>
      <c r="J39" s="234">
        <v>7581.49</v>
      </c>
      <c r="K39" s="234"/>
      <c r="L39" s="169">
        <v>22361.89</v>
      </c>
      <c r="M39" s="169">
        <v>6100</v>
      </c>
      <c r="N39" s="234">
        <v>6100</v>
      </c>
      <c r="O39" s="234"/>
      <c r="P39" s="234"/>
      <c r="Q39" s="234">
        <v>6100</v>
      </c>
      <c r="R39" s="234"/>
      <c r="S39" s="234"/>
      <c r="Z39" s="161"/>
    </row>
    <row r="40" spans="1:28" s="64" customFormat="1" ht="20.25" customHeight="1">
      <c r="A40" s="151"/>
      <c r="B40" s="144"/>
      <c r="C40" s="144" t="s">
        <v>79</v>
      </c>
      <c r="D40" s="244" t="s">
        <v>80</v>
      </c>
      <c r="E40" s="244"/>
      <c r="F40" s="244"/>
      <c r="G40" s="244"/>
      <c r="H40" s="244"/>
      <c r="I40" s="170">
        <v>4610</v>
      </c>
      <c r="J40" s="245">
        <v>7581.49</v>
      </c>
      <c r="K40" s="245"/>
      <c r="L40" s="170">
        <v>22361.89</v>
      </c>
      <c r="M40" s="170">
        <v>6100</v>
      </c>
      <c r="N40" s="245">
        <v>6100</v>
      </c>
      <c r="O40" s="245"/>
      <c r="P40" s="245"/>
      <c r="Q40" s="245">
        <v>6100</v>
      </c>
      <c r="R40" s="245"/>
      <c r="S40" s="245"/>
      <c r="Z40" s="161"/>
    </row>
    <row r="41" spans="1:28" s="64" customFormat="1" ht="20.25" customHeight="1">
      <c r="A41" s="151"/>
      <c r="B41" s="145"/>
      <c r="C41" s="145" t="s">
        <v>77</v>
      </c>
      <c r="D41" s="239" t="s">
        <v>12</v>
      </c>
      <c r="E41" s="239"/>
      <c r="F41" s="239"/>
      <c r="G41" s="239"/>
      <c r="H41" s="239"/>
      <c r="I41" s="168">
        <v>3100</v>
      </c>
      <c r="J41" s="240"/>
      <c r="K41" s="240"/>
      <c r="L41" s="168">
        <v>1981.68</v>
      </c>
      <c r="M41" s="168">
        <v>4600</v>
      </c>
      <c r="N41" s="240">
        <v>4600</v>
      </c>
      <c r="O41" s="240"/>
      <c r="P41" s="240"/>
      <c r="Q41" s="240">
        <v>4600</v>
      </c>
      <c r="R41" s="240"/>
      <c r="S41" s="240"/>
    </row>
    <row r="42" spans="1:28" s="64" customFormat="1" ht="20.25" customHeight="1">
      <c r="A42" s="151"/>
      <c r="B42" s="145"/>
      <c r="C42" s="153">
        <v>32</v>
      </c>
      <c r="D42" s="239" t="s">
        <v>13</v>
      </c>
      <c r="E42" s="239"/>
      <c r="F42" s="239"/>
      <c r="G42" s="239"/>
      <c r="H42" s="239"/>
      <c r="I42" s="168"/>
      <c r="J42" s="240"/>
      <c r="K42" s="240"/>
      <c r="L42" s="168">
        <v>4000</v>
      </c>
      <c r="M42" s="168">
        <v>3500</v>
      </c>
      <c r="N42" s="240">
        <v>3500</v>
      </c>
      <c r="O42" s="240"/>
      <c r="P42" s="240"/>
      <c r="Q42" s="240">
        <v>3500</v>
      </c>
      <c r="R42" s="240"/>
      <c r="S42" s="240"/>
    </row>
    <row r="43" spans="1:28" s="64" customFormat="1" ht="20.25" customHeight="1">
      <c r="A43" s="151"/>
      <c r="B43" s="145"/>
      <c r="C43" s="145" t="s">
        <v>78</v>
      </c>
      <c r="D43" s="239" t="s">
        <v>23</v>
      </c>
      <c r="E43" s="239"/>
      <c r="F43" s="239"/>
      <c r="G43" s="239"/>
      <c r="H43" s="239"/>
      <c r="I43" s="168">
        <v>3000</v>
      </c>
      <c r="J43" s="240"/>
      <c r="K43" s="240"/>
      <c r="L43" s="168">
        <v>4000</v>
      </c>
      <c r="M43" s="168">
        <v>1000</v>
      </c>
      <c r="N43" s="240">
        <v>1000</v>
      </c>
      <c r="O43" s="240"/>
      <c r="P43" s="240"/>
      <c r="Q43" s="240">
        <v>1000</v>
      </c>
      <c r="R43" s="240"/>
      <c r="S43" s="240"/>
    </row>
    <row r="44" spans="1:28" s="64" customFormat="1" ht="20.25" customHeight="1">
      <c r="A44" s="151"/>
      <c r="B44" s="145"/>
      <c r="C44" s="145" t="s">
        <v>92</v>
      </c>
      <c r="D44" s="239" t="s">
        <v>51</v>
      </c>
      <c r="E44" s="239"/>
      <c r="F44" s="239"/>
      <c r="G44" s="239"/>
      <c r="H44" s="239"/>
      <c r="I44" s="168">
        <v>100</v>
      </c>
      <c r="J44" s="240"/>
      <c r="K44" s="240"/>
      <c r="L44" s="168">
        <v>100</v>
      </c>
      <c r="M44" s="168">
        <v>100</v>
      </c>
      <c r="N44" s="240">
        <v>100</v>
      </c>
      <c r="O44" s="240"/>
      <c r="P44" s="240"/>
      <c r="Q44" s="240">
        <v>100</v>
      </c>
      <c r="R44" s="240"/>
      <c r="S44" s="240"/>
    </row>
    <row r="45" spans="1:28" s="64" customFormat="1" ht="20.25" customHeight="1">
      <c r="A45" s="151"/>
      <c r="B45" s="145"/>
      <c r="C45" s="145" t="s">
        <v>100</v>
      </c>
      <c r="D45" s="239" t="s">
        <v>14</v>
      </c>
      <c r="E45" s="239"/>
      <c r="F45" s="239"/>
      <c r="G45" s="239"/>
      <c r="H45" s="239"/>
      <c r="I45" s="168">
        <v>1510</v>
      </c>
      <c r="J45" s="240"/>
      <c r="K45" s="240"/>
      <c r="L45" s="168">
        <v>12280.21</v>
      </c>
      <c r="M45" s="168">
        <v>1500</v>
      </c>
      <c r="N45" s="240">
        <v>1500</v>
      </c>
      <c r="O45" s="240"/>
      <c r="P45" s="240"/>
      <c r="Q45" s="240">
        <v>1500</v>
      </c>
      <c r="R45" s="240"/>
      <c r="S45" s="240"/>
    </row>
    <row r="46" spans="1:28" s="64" customFormat="1" ht="20.25" customHeight="1">
      <c r="A46" s="152"/>
      <c r="B46" s="145"/>
      <c r="C46" s="145" t="s">
        <v>101</v>
      </c>
      <c r="D46" s="239" t="s">
        <v>30</v>
      </c>
      <c r="E46" s="239"/>
      <c r="F46" s="239"/>
      <c r="G46" s="239"/>
      <c r="H46" s="239"/>
      <c r="I46" s="168">
        <v>1510</v>
      </c>
      <c r="J46" s="240"/>
      <c r="K46" s="240"/>
      <c r="L46" s="168"/>
      <c r="M46" s="168">
        <v>1500</v>
      </c>
      <c r="N46" s="240">
        <v>1500</v>
      </c>
      <c r="O46" s="240"/>
      <c r="P46" s="240"/>
      <c r="Q46" s="240">
        <v>1500</v>
      </c>
      <c r="R46" s="240"/>
      <c r="S46" s="240"/>
    </row>
    <row r="47" spans="1:28" s="64" customFormat="1" ht="20.25" customHeight="1">
      <c r="A47" s="150"/>
      <c r="B47" s="159"/>
      <c r="C47" s="159" t="s">
        <v>134</v>
      </c>
      <c r="D47" s="233" t="s">
        <v>120</v>
      </c>
      <c r="E47" s="233"/>
      <c r="F47" s="233"/>
      <c r="G47" s="233"/>
      <c r="H47" s="233"/>
      <c r="I47" s="169">
        <f xml:space="preserve"> SUM(I51+I56)</f>
        <v>183424.97</v>
      </c>
      <c r="J47" s="234"/>
      <c r="K47" s="234"/>
      <c r="L47" s="169"/>
      <c r="M47" s="169"/>
      <c r="N47" s="234"/>
      <c r="O47" s="234"/>
      <c r="P47" s="234"/>
      <c r="Q47" s="234"/>
      <c r="R47" s="234"/>
      <c r="S47" s="234"/>
    </row>
    <row r="48" spans="1:28" s="64" customFormat="1" ht="20.25" customHeight="1">
      <c r="A48" s="151"/>
      <c r="B48" s="144"/>
      <c r="C48" s="144" t="s">
        <v>121</v>
      </c>
      <c r="D48" s="244" t="s">
        <v>120</v>
      </c>
      <c r="E48" s="244"/>
      <c r="F48" s="244"/>
      <c r="G48" s="244"/>
      <c r="H48" s="244"/>
      <c r="I48" s="170">
        <v>0</v>
      </c>
      <c r="J48" s="245">
        <v>0</v>
      </c>
      <c r="K48" s="245"/>
      <c r="L48" s="170">
        <v>0</v>
      </c>
      <c r="M48" s="170">
        <v>0</v>
      </c>
      <c r="N48" s="245">
        <v>0</v>
      </c>
      <c r="O48" s="245"/>
      <c r="P48" s="245"/>
      <c r="Q48" s="245">
        <v>0</v>
      </c>
      <c r="R48" s="245"/>
      <c r="S48" s="245"/>
    </row>
    <row r="49" spans="1:19" s="65" customFormat="1" ht="21" customHeight="1">
      <c r="A49" s="151"/>
      <c r="B49" s="145"/>
      <c r="C49" s="145" t="s">
        <v>100</v>
      </c>
      <c r="D49" s="239" t="s">
        <v>14</v>
      </c>
      <c r="E49" s="239"/>
      <c r="F49" s="239"/>
      <c r="G49" s="239"/>
      <c r="H49" s="239"/>
      <c r="I49" s="168">
        <v>0</v>
      </c>
      <c r="J49" s="240">
        <v>0</v>
      </c>
      <c r="K49" s="240"/>
      <c r="L49" s="168">
        <v>0</v>
      </c>
      <c r="M49" s="168">
        <v>0</v>
      </c>
      <c r="N49" s="240">
        <v>0</v>
      </c>
      <c r="O49" s="240"/>
      <c r="P49" s="240"/>
      <c r="Q49" s="240">
        <v>0</v>
      </c>
      <c r="R49" s="240"/>
      <c r="S49" s="240"/>
    </row>
    <row r="50" spans="1:19" s="64" customFormat="1" ht="21" customHeight="1">
      <c r="A50" s="150"/>
      <c r="B50" s="145"/>
      <c r="C50" s="145" t="s">
        <v>102</v>
      </c>
      <c r="D50" s="239" t="s">
        <v>53</v>
      </c>
      <c r="E50" s="239"/>
      <c r="F50" s="239"/>
      <c r="G50" s="239"/>
      <c r="H50" s="239"/>
      <c r="I50" s="168">
        <v>0</v>
      </c>
      <c r="J50" s="240">
        <v>0</v>
      </c>
      <c r="K50" s="240"/>
      <c r="L50" s="168">
        <v>0</v>
      </c>
      <c r="M50" s="168">
        <v>0</v>
      </c>
      <c r="N50" s="240">
        <v>0</v>
      </c>
      <c r="O50" s="240"/>
      <c r="P50" s="240"/>
      <c r="Q50" s="240">
        <v>0</v>
      </c>
      <c r="R50" s="240"/>
      <c r="S50" s="240"/>
    </row>
    <row r="51" spans="1:19" s="64" customFormat="1" ht="20.25" customHeight="1">
      <c r="A51" s="151"/>
      <c r="B51" s="144"/>
      <c r="C51" s="144" t="s">
        <v>97</v>
      </c>
      <c r="D51" s="244" t="s">
        <v>50</v>
      </c>
      <c r="E51" s="244"/>
      <c r="F51" s="244"/>
      <c r="G51" s="244"/>
      <c r="H51" s="244"/>
      <c r="I51" s="170">
        <v>168924.97</v>
      </c>
      <c r="J51" s="245">
        <v>203248.97</v>
      </c>
      <c r="K51" s="245"/>
      <c r="L51" s="170">
        <v>170308.6</v>
      </c>
      <c r="M51" s="170">
        <v>168179.99</v>
      </c>
      <c r="N51" s="245">
        <v>168179.99</v>
      </c>
      <c r="O51" s="245"/>
      <c r="P51" s="245"/>
      <c r="Q51" s="245">
        <v>168179.99</v>
      </c>
      <c r="R51" s="245"/>
      <c r="S51" s="245"/>
    </row>
    <row r="52" spans="1:19" s="64" customFormat="1" ht="20.25" customHeight="1">
      <c r="A52" s="151"/>
      <c r="B52" s="145"/>
      <c r="C52" s="145" t="s">
        <v>77</v>
      </c>
      <c r="D52" s="239" t="s">
        <v>12</v>
      </c>
      <c r="E52" s="239"/>
      <c r="F52" s="239"/>
      <c r="G52" s="239"/>
      <c r="H52" s="239"/>
      <c r="I52" s="168">
        <v>168924.97</v>
      </c>
      <c r="J52" s="240"/>
      <c r="K52" s="240"/>
      <c r="L52" s="168">
        <v>167479.99</v>
      </c>
      <c r="M52" s="168">
        <v>168179.99</v>
      </c>
      <c r="N52" s="240">
        <v>168179.99</v>
      </c>
      <c r="O52" s="240"/>
      <c r="P52" s="240"/>
      <c r="Q52" s="240">
        <v>168179.99</v>
      </c>
      <c r="R52" s="240"/>
      <c r="S52" s="240"/>
    </row>
    <row r="53" spans="1:19" s="64" customFormat="1" ht="20.25" customHeight="1">
      <c r="A53" s="151"/>
      <c r="B53" s="158"/>
      <c r="C53" s="158" t="s">
        <v>78</v>
      </c>
      <c r="D53" s="239" t="s">
        <v>23</v>
      </c>
      <c r="E53" s="239"/>
      <c r="F53" s="239"/>
      <c r="G53" s="239"/>
      <c r="H53" s="239"/>
      <c r="I53" s="168">
        <v>168024.97</v>
      </c>
      <c r="J53" s="240"/>
      <c r="K53" s="240"/>
      <c r="L53" s="168">
        <v>167479.99</v>
      </c>
      <c r="M53" s="168">
        <v>167379.99</v>
      </c>
      <c r="N53" s="240">
        <v>167379.99</v>
      </c>
      <c r="O53" s="240"/>
      <c r="P53" s="240"/>
      <c r="Q53" s="240">
        <v>167379.99</v>
      </c>
      <c r="R53" s="240"/>
      <c r="S53" s="240"/>
    </row>
    <row r="54" spans="1:19" s="64" customFormat="1" ht="21" customHeight="1">
      <c r="A54" s="151"/>
      <c r="B54" s="145"/>
      <c r="C54" s="145" t="s">
        <v>78</v>
      </c>
      <c r="D54" s="239" t="s">
        <v>23</v>
      </c>
      <c r="E54" s="239"/>
      <c r="F54" s="239"/>
      <c r="G54" s="239"/>
      <c r="H54" s="239"/>
      <c r="I54" s="168"/>
      <c r="J54" s="240"/>
      <c r="K54" s="240"/>
      <c r="L54" s="168">
        <v>2128.61</v>
      </c>
      <c r="M54" s="168"/>
      <c r="N54" s="240"/>
      <c r="O54" s="240"/>
      <c r="P54" s="240"/>
      <c r="Q54" s="240"/>
      <c r="R54" s="240"/>
      <c r="S54" s="240"/>
    </row>
    <row r="55" spans="1:19" s="64" customFormat="1" ht="20.25" customHeight="1">
      <c r="A55" s="150"/>
      <c r="B55" s="145"/>
      <c r="C55" s="145" t="s">
        <v>92</v>
      </c>
      <c r="D55" s="239" t="s">
        <v>51</v>
      </c>
      <c r="E55" s="239"/>
      <c r="F55" s="239"/>
      <c r="G55" s="239"/>
      <c r="H55" s="239"/>
      <c r="I55" s="168">
        <v>900</v>
      </c>
      <c r="J55" s="240"/>
      <c r="K55" s="240"/>
      <c r="L55" s="168"/>
      <c r="M55" s="168">
        <v>800</v>
      </c>
      <c r="N55" s="240">
        <v>800</v>
      </c>
      <c r="O55" s="240"/>
      <c r="P55" s="240"/>
      <c r="Q55" s="240">
        <v>800</v>
      </c>
      <c r="R55" s="240"/>
      <c r="S55" s="240"/>
    </row>
    <row r="56" spans="1:19" s="64" customFormat="1" ht="20.25" customHeight="1">
      <c r="A56" s="151"/>
      <c r="B56" s="144"/>
      <c r="C56" s="144" t="s">
        <v>81</v>
      </c>
      <c r="D56" s="244" t="s">
        <v>38</v>
      </c>
      <c r="E56" s="244"/>
      <c r="F56" s="244"/>
      <c r="G56" s="244"/>
      <c r="H56" s="244"/>
      <c r="I56" s="170">
        <v>14500</v>
      </c>
      <c r="J56" s="245">
        <v>21569.71</v>
      </c>
      <c r="K56" s="245"/>
      <c r="L56" s="170">
        <v>16348</v>
      </c>
      <c r="M56" s="170">
        <v>15000</v>
      </c>
      <c r="N56" s="245">
        <v>15000</v>
      </c>
      <c r="O56" s="245"/>
      <c r="P56" s="245"/>
      <c r="Q56" s="245">
        <v>15000</v>
      </c>
      <c r="R56" s="245"/>
      <c r="S56" s="245"/>
    </row>
    <row r="57" spans="1:19" s="64" customFormat="1" ht="20.25" customHeight="1">
      <c r="A57" s="151"/>
      <c r="B57" s="145"/>
      <c r="C57" s="145" t="s">
        <v>77</v>
      </c>
      <c r="D57" s="239" t="s">
        <v>12</v>
      </c>
      <c r="E57" s="239"/>
      <c r="F57" s="239"/>
      <c r="G57" s="239"/>
      <c r="H57" s="239"/>
      <c r="I57" s="168">
        <v>14500</v>
      </c>
      <c r="J57" s="240"/>
      <c r="K57" s="240"/>
      <c r="L57" s="168"/>
      <c r="M57" s="168">
        <v>15000</v>
      </c>
      <c r="N57" s="240">
        <v>15000</v>
      </c>
      <c r="O57" s="240"/>
      <c r="P57" s="240"/>
      <c r="Q57" s="240">
        <v>15000</v>
      </c>
      <c r="R57" s="240"/>
      <c r="S57" s="240"/>
    </row>
    <row r="58" spans="1:19" s="64" customFormat="1" ht="20.25" customHeight="1">
      <c r="A58" s="152"/>
      <c r="B58" s="145"/>
      <c r="C58" s="145" t="s">
        <v>78</v>
      </c>
      <c r="D58" s="239" t="s">
        <v>23</v>
      </c>
      <c r="E58" s="239"/>
      <c r="F58" s="239"/>
      <c r="G58" s="239"/>
      <c r="H58" s="239"/>
      <c r="I58" s="168">
        <v>14500</v>
      </c>
      <c r="J58" s="240"/>
      <c r="K58" s="240"/>
      <c r="L58" s="168"/>
      <c r="M58" s="168">
        <v>15000</v>
      </c>
      <c r="N58" s="240">
        <v>15000</v>
      </c>
      <c r="O58" s="240"/>
      <c r="P58" s="240"/>
      <c r="Q58" s="240">
        <v>15000</v>
      </c>
      <c r="R58" s="240"/>
      <c r="S58" s="240"/>
    </row>
    <row r="59" spans="1:19" s="64" customFormat="1" ht="20.25" customHeight="1">
      <c r="A59" s="150"/>
      <c r="B59" s="159"/>
      <c r="C59" s="159" t="s">
        <v>135</v>
      </c>
      <c r="D59" s="233" t="s">
        <v>136</v>
      </c>
      <c r="E59" s="233"/>
      <c r="F59" s="233"/>
      <c r="G59" s="233"/>
      <c r="H59" s="233"/>
      <c r="I59" s="169">
        <f>SUM(I64+I72)</f>
        <v>1919287</v>
      </c>
      <c r="J59" s="234"/>
      <c r="K59" s="234"/>
      <c r="L59" s="169"/>
      <c r="M59" s="169"/>
      <c r="N59" s="234"/>
      <c r="O59" s="234"/>
      <c r="P59" s="234"/>
      <c r="Q59" s="234"/>
      <c r="R59" s="234"/>
      <c r="S59" s="234"/>
    </row>
    <row r="60" spans="1:19" s="64" customFormat="1" ht="20.25" customHeight="1">
      <c r="A60" s="151"/>
      <c r="B60" s="144"/>
      <c r="C60" s="144" t="s">
        <v>82</v>
      </c>
      <c r="D60" s="244" t="s">
        <v>34</v>
      </c>
      <c r="E60" s="244"/>
      <c r="F60" s="244"/>
      <c r="G60" s="244"/>
      <c r="H60" s="244"/>
      <c r="I60" s="170">
        <v>0</v>
      </c>
      <c r="J60" s="245">
        <v>0</v>
      </c>
      <c r="K60" s="245"/>
      <c r="L60" s="170">
        <v>17130.560000000001</v>
      </c>
      <c r="M60" s="170">
        <v>0</v>
      </c>
      <c r="N60" s="245">
        <v>0</v>
      </c>
      <c r="O60" s="245"/>
      <c r="P60" s="245"/>
      <c r="Q60" s="245">
        <v>0</v>
      </c>
      <c r="R60" s="245"/>
      <c r="S60" s="245"/>
    </row>
    <row r="61" spans="1:19" s="64" customFormat="1" ht="20.25" customHeight="1">
      <c r="A61" s="151"/>
      <c r="B61" s="145"/>
      <c r="C61" s="145" t="s">
        <v>77</v>
      </c>
      <c r="D61" s="239" t="s">
        <v>12</v>
      </c>
      <c r="E61" s="239"/>
      <c r="F61" s="239"/>
      <c r="G61" s="239"/>
      <c r="H61" s="239"/>
      <c r="I61" s="168">
        <v>0</v>
      </c>
      <c r="J61" s="240">
        <v>0</v>
      </c>
      <c r="K61" s="240"/>
      <c r="L61" s="168">
        <v>0</v>
      </c>
      <c r="M61" s="168">
        <v>0</v>
      </c>
      <c r="N61" s="240">
        <v>0</v>
      </c>
      <c r="O61" s="240"/>
      <c r="P61" s="240"/>
      <c r="Q61" s="240">
        <v>0</v>
      </c>
      <c r="R61" s="240"/>
      <c r="S61" s="240"/>
    </row>
    <row r="62" spans="1:19" s="65" customFormat="1" ht="20.25" customHeight="1">
      <c r="A62" s="151"/>
      <c r="B62" s="145"/>
      <c r="C62" s="145" t="s">
        <v>85</v>
      </c>
      <c r="D62" s="239" t="s">
        <v>13</v>
      </c>
      <c r="E62" s="239"/>
      <c r="F62" s="239"/>
      <c r="G62" s="239"/>
      <c r="H62" s="239"/>
      <c r="I62" s="168">
        <v>0</v>
      </c>
      <c r="J62" s="240">
        <v>0</v>
      </c>
      <c r="K62" s="240"/>
      <c r="L62" s="168">
        <v>0</v>
      </c>
      <c r="M62" s="168">
        <v>0</v>
      </c>
      <c r="N62" s="240">
        <v>0</v>
      </c>
      <c r="O62" s="240"/>
      <c r="P62" s="240"/>
      <c r="Q62" s="240">
        <v>0</v>
      </c>
      <c r="R62" s="240"/>
      <c r="S62" s="240"/>
    </row>
    <row r="63" spans="1:19" ht="20.25" customHeight="1">
      <c r="A63" s="150"/>
      <c r="B63" s="145"/>
      <c r="C63" s="145" t="s">
        <v>78</v>
      </c>
      <c r="D63" s="239" t="s">
        <v>23</v>
      </c>
      <c r="E63" s="239"/>
      <c r="F63" s="239"/>
      <c r="G63" s="239"/>
      <c r="H63" s="239"/>
      <c r="I63" s="168"/>
      <c r="J63" s="240">
        <v>30</v>
      </c>
      <c r="K63" s="240"/>
      <c r="L63" s="168"/>
      <c r="M63" s="168">
        <v>0</v>
      </c>
      <c r="N63" s="240">
        <v>0</v>
      </c>
      <c r="O63" s="240"/>
      <c r="P63" s="240"/>
      <c r="Q63" s="240">
        <v>0</v>
      </c>
      <c r="R63" s="240"/>
      <c r="S63" s="240"/>
    </row>
    <row r="64" spans="1:19" ht="20.25" customHeight="1">
      <c r="A64" s="151"/>
      <c r="B64" s="144"/>
      <c r="C64" s="144" t="s">
        <v>82</v>
      </c>
      <c r="D64" s="244" t="s">
        <v>34</v>
      </c>
      <c r="E64" s="244"/>
      <c r="F64" s="244"/>
      <c r="G64" s="244"/>
      <c r="H64" s="244"/>
      <c r="I64" s="170">
        <v>1919287</v>
      </c>
      <c r="J64" s="245">
        <v>1851944.74</v>
      </c>
      <c r="K64" s="245"/>
      <c r="L64" s="170">
        <v>2077384.47</v>
      </c>
      <c r="M64" s="170">
        <v>1998530</v>
      </c>
      <c r="N64" s="245">
        <v>1999530</v>
      </c>
      <c r="O64" s="245"/>
      <c r="P64" s="245"/>
      <c r="Q64" s="245">
        <v>1999530</v>
      </c>
      <c r="R64" s="245"/>
      <c r="S64" s="245"/>
    </row>
    <row r="65" spans="1:19" ht="19.5" customHeight="1">
      <c r="A65" s="151"/>
      <c r="B65" s="145"/>
      <c r="C65" s="145" t="s">
        <v>77</v>
      </c>
      <c r="D65" s="239" t="s">
        <v>12</v>
      </c>
      <c r="E65" s="239"/>
      <c r="F65" s="239"/>
      <c r="G65" s="239"/>
      <c r="H65" s="239"/>
      <c r="I65" s="168">
        <v>1918287</v>
      </c>
      <c r="J65" s="240"/>
      <c r="K65" s="240"/>
      <c r="L65" s="168"/>
      <c r="M65" s="168">
        <v>1993030</v>
      </c>
      <c r="N65" s="240">
        <v>1994030</v>
      </c>
      <c r="O65" s="240"/>
      <c r="P65" s="240"/>
      <c r="Q65" s="240">
        <v>1994030</v>
      </c>
      <c r="R65" s="240"/>
      <c r="S65" s="240"/>
    </row>
    <row r="66" spans="1:19" ht="20.25" customHeight="1">
      <c r="A66" s="151"/>
      <c r="B66" s="145"/>
      <c r="C66" s="145" t="s">
        <v>85</v>
      </c>
      <c r="D66" s="239" t="s">
        <v>13</v>
      </c>
      <c r="E66" s="239"/>
      <c r="F66" s="239"/>
      <c r="G66" s="239"/>
      <c r="H66" s="239"/>
      <c r="I66" s="168">
        <v>1914195</v>
      </c>
      <c r="J66" s="240"/>
      <c r="K66" s="240"/>
      <c r="L66" s="168">
        <v>2073776.47</v>
      </c>
      <c r="M66" s="168">
        <v>1985922</v>
      </c>
      <c r="N66" s="240">
        <v>1986922</v>
      </c>
      <c r="O66" s="240"/>
      <c r="P66" s="240"/>
      <c r="Q66" s="240">
        <v>1986922</v>
      </c>
      <c r="R66" s="240"/>
      <c r="S66" s="240"/>
    </row>
    <row r="67" spans="1:19" ht="19.5" customHeight="1">
      <c r="A67" s="151"/>
      <c r="B67" s="145"/>
      <c r="C67" s="145" t="s">
        <v>78</v>
      </c>
      <c r="D67" s="239" t="s">
        <v>23</v>
      </c>
      <c r="E67" s="239"/>
      <c r="F67" s="239"/>
      <c r="G67" s="239"/>
      <c r="H67" s="239"/>
      <c r="I67" s="168">
        <v>3984</v>
      </c>
      <c r="J67" s="240"/>
      <c r="K67" s="240"/>
      <c r="L67" s="168">
        <v>2500</v>
      </c>
      <c r="M67" s="168">
        <v>11000</v>
      </c>
      <c r="N67" s="240">
        <v>11000</v>
      </c>
      <c r="O67" s="240"/>
      <c r="P67" s="240"/>
      <c r="Q67" s="240">
        <v>11000</v>
      </c>
      <c r="R67" s="240"/>
      <c r="S67" s="240"/>
    </row>
    <row r="68" spans="1:19" ht="19.5" customHeight="1">
      <c r="A68" s="151"/>
      <c r="B68" s="145"/>
      <c r="C68" s="145" t="s">
        <v>92</v>
      </c>
      <c r="D68" s="239" t="s">
        <v>51</v>
      </c>
      <c r="E68" s="239"/>
      <c r="F68" s="239"/>
      <c r="G68" s="239"/>
      <c r="H68" s="239"/>
      <c r="I68" s="168">
        <v>0</v>
      </c>
      <c r="J68" s="240"/>
      <c r="K68" s="240"/>
      <c r="L68" s="168"/>
      <c r="M68" s="168">
        <v>0</v>
      </c>
      <c r="N68" s="240">
        <v>0</v>
      </c>
      <c r="O68" s="240"/>
      <c r="P68" s="240"/>
      <c r="Q68" s="240">
        <v>0</v>
      </c>
      <c r="R68" s="240"/>
      <c r="S68" s="240"/>
    </row>
    <row r="69" spans="1:19" ht="21" customHeight="1">
      <c r="A69" s="151"/>
      <c r="B69" s="145"/>
      <c r="C69" s="145" t="s">
        <v>88</v>
      </c>
      <c r="D69" s="239" t="s">
        <v>52</v>
      </c>
      <c r="E69" s="239"/>
      <c r="F69" s="239"/>
      <c r="G69" s="239"/>
      <c r="H69" s="239"/>
      <c r="I69" s="168">
        <v>108</v>
      </c>
      <c r="J69" s="240"/>
      <c r="K69" s="240"/>
      <c r="L69" s="168">
        <v>108</v>
      </c>
      <c r="M69" s="168">
        <v>108</v>
      </c>
      <c r="N69" s="240">
        <v>108</v>
      </c>
      <c r="O69" s="240"/>
      <c r="P69" s="240"/>
      <c r="Q69" s="240">
        <v>108</v>
      </c>
      <c r="R69" s="240"/>
      <c r="S69" s="240"/>
    </row>
    <row r="70" spans="1:19" ht="15" customHeight="1">
      <c r="A70" s="151"/>
      <c r="B70" s="145"/>
      <c r="C70" s="145" t="s">
        <v>100</v>
      </c>
      <c r="D70" s="239" t="s">
        <v>14</v>
      </c>
      <c r="E70" s="239"/>
      <c r="F70" s="239"/>
      <c r="G70" s="239"/>
      <c r="H70" s="239"/>
      <c r="I70" s="168">
        <v>1000</v>
      </c>
      <c r="J70" s="240"/>
      <c r="K70" s="240"/>
      <c r="L70" s="168"/>
      <c r="M70" s="168">
        <v>1500</v>
      </c>
      <c r="N70" s="240">
        <v>1500</v>
      </c>
      <c r="O70" s="240"/>
      <c r="P70" s="240"/>
      <c r="Q70" s="240">
        <v>1500</v>
      </c>
      <c r="R70" s="240"/>
      <c r="S70" s="240"/>
    </row>
    <row r="71" spans="1:19" ht="19.5" customHeight="1">
      <c r="A71" s="150"/>
      <c r="B71" s="145"/>
      <c r="C71" s="145" t="s">
        <v>101</v>
      </c>
      <c r="D71" s="239" t="s">
        <v>30</v>
      </c>
      <c r="E71" s="239"/>
      <c r="F71" s="239"/>
      <c r="G71" s="239"/>
      <c r="H71" s="239"/>
      <c r="I71" s="168">
        <v>1000</v>
      </c>
      <c r="J71" s="240"/>
      <c r="K71" s="240"/>
      <c r="L71" s="168">
        <v>1000</v>
      </c>
      <c r="M71" s="168">
        <v>1500</v>
      </c>
      <c r="N71" s="240">
        <v>1500</v>
      </c>
      <c r="O71" s="240"/>
      <c r="P71" s="240"/>
      <c r="Q71" s="240">
        <v>1500</v>
      </c>
      <c r="R71" s="240"/>
      <c r="S71" s="240"/>
    </row>
    <row r="72" spans="1:19" ht="19.5" customHeight="1">
      <c r="A72" s="151"/>
      <c r="B72" s="144"/>
      <c r="C72" s="144" t="s">
        <v>161</v>
      </c>
      <c r="D72" s="244" t="s">
        <v>162</v>
      </c>
      <c r="E72" s="244"/>
      <c r="F72" s="244"/>
      <c r="G72" s="244"/>
      <c r="H72" s="244"/>
      <c r="I72" s="170"/>
      <c r="J72" s="245">
        <v>2000</v>
      </c>
      <c r="K72" s="245"/>
      <c r="L72" s="170">
        <v>0</v>
      </c>
      <c r="M72" s="170">
        <v>500</v>
      </c>
      <c r="N72" s="245">
        <v>500</v>
      </c>
      <c r="O72" s="245"/>
      <c r="P72" s="245"/>
      <c r="Q72" s="245">
        <v>500</v>
      </c>
      <c r="R72" s="245"/>
      <c r="S72" s="245"/>
    </row>
    <row r="73" spans="1:19" ht="18" customHeight="1">
      <c r="A73" s="151"/>
      <c r="B73" s="145"/>
      <c r="C73" s="145" t="s">
        <v>77</v>
      </c>
      <c r="D73" s="239" t="s">
        <v>12</v>
      </c>
      <c r="E73" s="239"/>
      <c r="F73" s="239"/>
      <c r="G73" s="239"/>
      <c r="H73" s="239"/>
      <c r="I73" s="168"/>
      <c r="J73" s="240"/>
      <c r="K73" s="240"/>
      <c r="L73" s="168">
        <v>0</v>
      </c>
      <c r="M73" s="168">
        <v>500</v>
      </c>
      <c r="N73" s="240">
        <v>500</v>
      </c>
      <c r="O73" s="240"/>
      <c r="P73" s="240"/>
      <c r="Q73" s="240">
        <v>500</v>
      </c>
      <c r="R73" s="240"/>
      <c r="S73" s="240"/>
    </row>
    <row r="74" spans="1:19" ht="19.5" customHeight="1">
      <c r="A74" s="152"/>
      <c r="B74" s="145"/>
      <c r="C74" s="145" t="s">
        <v>78</v>
      </c>
      <c r="D74" s="239" t="s">
        <v>23</v>
      </c>
      <c r="E74" s="239"/>
      <c r="F74" s="239"/>
      <c r="G74" s="239"/>
      <c r="H74" s="239"/>
      <c r="I74" s="168"/>
      <c r="J74" s="240"/>
      <c r="K74" s="240"/>
      <c r="L74" s="168">
        <v>0</v>
      </c>
      <c r="M74" s="168">
        <v>500</v>
      </c>
      <c r="N74" s="240">
        <v>500</v>
      </c>
      <c r="O74" s="240"/>
      <c r="P74" s="240"/>
      <c r="Q74" s="240">
        <v>500</v>
      </c>
      <c r="R74" s="240"/>
      <c r="S74" s="240"/>
    </row>
    <row r="75" spans="1:19" ht="15" customHeight="1">
      <c r="A75" s="150"/>
      <c r="B75" s="143"/>
      <c r="C75" s="143" t="s">
        <v>138</v>
      </c>
      <c r="D75" s="269" t="s">
        <v>139</v>
      </c>
      <c r="E75" s="269"/>
      <c r="F75" s="269"/>
      <c r="G75" s="269"/>
      <c r="H75" s="269"/>
      <c r="I75" s="157">
        <v>0</v>
      </c>
      <c r="J75" s="270">
        <v>0</v>
      </c>
      <c r="K75" s="270"/>
      <c r="L75" s="157">
        <v>9500.32</v>
      </c>
      <c r="M75" s="157">
        <v>0</v>
      </c>
      <c r="N75" s="270">
        <v>0</v>
      </c>
      <c r="O75" s="270"/>
      <c r="P75" s="270"/>
      <c r="Q75" s="270">
        <v>0</v>
      </c>
      <c r="R75" s="270"/>
      <c r="S75" s="270"/>
    </row>
    <row r="76" spans="1:19" ht="14.25" customHeight="1">
      <c r="A76" s="151"/>
      <c r="B76" s="144"/>
      <c r="C76" s="144" t="s">
        <v>103</v>
      </c>
      <c r="D76" s="244" t="s">
        <v>104</v>
      </c>
      <c r="E76" s="244"/>
      <c r="F76" s="244"/>
      <c r="G76" s="244"/>
      <c r="H76" s="244"/>
      <c r="I76" s="170">
        <v>0</v>
      </c>
      <c r="J76" s="245">
        <v>0</v>
      </c>
      <c r="K76" s="245"/>
      <c r="L76" s="170"/>
      <c r="M76" s="170">
        <v>0</v>
      </c>
      <c r="N76" s="245">
        <v>0</v>
      </c>
      <c r="O76" s="245"/>
      <c r="P76" s="245"/>
      <c r="Q76" s="245">
        <v>0</v>
      </c>
      <c r="R76" s="245"/>
      <c r="S76" s="245"/>
    </row>
    <row r="77" spans="1:19" ht="18.75" customHeight="1">
      <c r="A77" s="151"/>
      <c r="B77" s="145"/>
      <c r="C77" s="145" t="s">
        <v>77</v>
      </c>
      <c r="D77" s="239" t="s">
        <v>12</v>
      </c>
      <c r="E77" s="239"/>
      <c r="F77" s="239"/>
      <c r="G77" s="239"/>
      <c r="H77" s="239"/>
      <c r="I77" s="168">
        <v>0</v>
      </c>
      <c r="J77" s="240">
        <v>0</v>
      </c>
      <c r="K77" s="240"/>
      <c r="L77" s="168"/>
      <c r="M77" s="168">
        <v>0</v>
      </c>
      <c r="N77" s="240">
        <v>0</v>
      </c>
      <c r="O77" s="240"/>
      <c r="P77" s="240"/>
      <c r="Q77" s="240">
        <v>0</v>
      </c>
      <c r="R77" s="240"/>
      <c r="S77" s="240"/>
    </row>
    <row r="78" spans="1:19" ht="18" customHeight="1">
      <c r="A78" s="151"/>
      <c r="B78" s="145"/>
      <c r="C78" s="145" t="s">
        <v>78</v>
      </c>
      <c r="D78" s="239" t="s">
        <v>23</v>
      </c>
      <c r="E78" s="239"/>
      <c r="F78" s="239"/>
      <c r="G78" s="239"/>
      <c r="H78" s="239"/>
      <c r="I78" s="168">
        <v>0</v>
      </c>
      <c r="J78" s="240">
        <v>0</v>
      </c>
      <c r="K78" s="240"/>
      <c r="L78" s="168"/>
      <c r="M78" s="168">
        <v>0</v>
      </c>
      <c r="N78" s="240">
        <v>0</v>
      </c>
      <c r="O78" s="240"/>
      <c r="P78" s="240"/>
      <c r="Q78" s="240">
        <v>0</v>
      </c>
      <c r="R78" s="240"/>
      <c r="S78" s="240"/>
    </row>
    <row r="79" spans="1:19" ht="17.25" customHeight="1">
      <c r="A79" s="151"/>
      <c r="B79" s="145"/>
      <c r="C79" s="145" t="s">
        <v>100</v>
      </c>
      <c r="D79" s="239" t="s">
        <v>14</v>
      </c>
      <c r="E79" s="239"/>
      <c r="F79" s="239"/>
      <c r="G79" s="239"/>
      <c r="H79" s="239"/>
      <c r="I79" s="168">
        <v>0</v>
      </c>
      <c r="J79" s="240">
        <v>0</v>
      </c>
      <c r="K79" s="240"/>
      <c r="L79" s="168"/>
      <c r="M79" s="168">
        <v>0</v>
      </c>
      <c r="N79" s="240">
        <v>0</v>
      </c>
      <c r="O79" s="240"/>
      <c r="P79" s="240"/>
      <c r="Q79" s="240">
        <v>0</v>
      </c>
      <c r="R79" s="240"/>
      <c r="S79" s="240"/>
    </row>
    <row r="80" spans="1:19" ht="15" customHeight="1">
      <c r="B80" s="145"/>
      <c r="C80" s="145" t="s">
        <v>101</v>
      </c>
      <c r="D80" s="239" t="s">
        <v>30</v>
      </c>
      <c r="E80" s="239"/>
      <c r="F80" s="239"/>
      <c r="G80" s="239"/>
      <c r="H80" s="239"/>
      <c r="I80" s="168">
        <v>0</v>
      </c>
      <c r="J80" s="240">
        <v>0</v>
      </c>
      <c r="K80" s="240"/>
      <c r="L80" s="168">
        <v>9500.32</v>
      </c>
      <c r="M80" s="168">
        <v>0</v>
      </c>
      <c r="N80" s="240">
        <v>0</v>
      </c>
      <c r="O80" s="240"/>
      <c r="P80" s="240"/>
      <c r="Q80" s="240">
        <v>0</v>
      </c>
      <c r="R80" s="240"/>
      <c r="S80" s="240"/>
    </row>
    <row r="81" spans="2:19" ht="15.75" customHeight="1">
      <c r="D81" s="184"/>
      <c r="E81" s="184"/>
      <c r="F81" s="184"/>
      <c r="G81" s="184"/>
      <c r="H81" s="184"/>
      <c r="I81" s="184"/>
      <c r="J81" s="184"/>
      <c r="K81" s="184"/>
      <c r="L81" s="184"/>
      <c r="M81" s="184"/>
      <c r="N81" s="184"/>
      <c r="O81" s="184"/>
      <c r="P81" s="184"/>
      <c r="Q81" s="184"/>
      <c r="R81" s="184"/>
      <c r="S81" s="184"/>
    </row>
    <row r="82" spans="2:19">
      <c r="B82" s="231" t="s">
        <v>183</v>
      </c>
      <c r="C82" s="231"/>
      <c r="D82" s="231"/>
      <c r="E82" s="184"/>
      <c r="F82" s="184"/>
      <c r="G82" s="184"/>
      <c r="H82" s="184"/>
      <c r="I82" s="184"/>
      <c r="J82" s="184"/>
      <c r="K82" s="184"/>
      <c r="L82" s="184" t="s">
        <v>140</v>
      </c>
      <c r="M82" s="184"/>
      <c r="N82" s="184"/>
      <c r="O82" s="184"/>
      <c r="P82" s="184"/>
      <c r="Q82" s="184"/>
      <c r="R82" s="184"/>
      <c r="S82" s="184"/>
    </row>
    <row r="83" spans="2:19">
      <c r="D83" s="184"/>
      <c r="E83" s="184"/>
      <c r="F83" s="184"/>
      <c r="G83" s="184"/>
      <c r="H83" s="184"/>
      <c r="I83" s="184"/>
      <c r="J83" s="184"/>
      <c r="K83" s="184"/>
      <c r="L83" s="184"/>
      <c r="M83" s="184"/>
      <c r="N83" s="184"/>
      <c r="O83" s="184"/>
      <c r="P83" s="184"/>
      <c r="Q83" s="184"/>
      <c r="R83" s="184"/>
      <c r="S83" s="184"/>
    </row>
    <row r="84" spans="2:19">
      <c r="D84" s="184"/>
      <c r="E84" s="184"/>
      <c r="F84" s="184"/>
      <c r="G84" s="184"/>
      <c r="H84" s="184"/>
      <c r="I84" s="184"/>
      <c r="J84" s="184"/>
      <c r="K84" s="184"/>
      <c r="L84" s="232" t="s">
        <v>116</v>
      </c>
      <c r="M84" s="232"/>
      <c r="N84" s="184"/>
      <c r="O84" s="184"/>
      <c r="P84" s="184"/>
      <c r="Q84" s="184"/>
      <c r="R84" s="184"/>
      <c r="S84" s="184"/>
    </row>
  </sheetData>
  <mergeCells count="289">
    <mergeCell ref="D75:H75"/>
    <mergeCell ref="J75:K75"/>
    <mergeCell ref="N75:P75"/>
    <mergeCell ref="Q75:S75"/>
    <mergeCell ref="D76:H76"/>
    <mergeCell ref="J76:K76"/>
    <mergeCell ref="N76:P76"/>
    <mergeCell ref="Q76:S76"/>
    <mergeCell ref="D73:H73"/>
    <mergeCell ref="J73:K73"/>
    <mergeCell ref="N73:P73"/>
    <mergeCell ref="Q73:S73"/>
    <mergeCell ref="D74:H74"/>
    <mergeCell ref="J74:K74"/>
    <mergeCell ref="N74:P74"/>
    <mergeCell ref="Q74:S74"/>
    <mergeCell ref="D80:H80"/>
    <mergeCell ref="J80:K80"/>
    <mergeCell ref="N80:P80"/>
    <mergeCell ref="Q80:S80"/>
    <mergeCell ref="D77:H77"/>
    <mergeCell ref="J77:K77"/>
    <mergeCell ref="N77:P77"/>
    <mergeCell ref="Q77:S77"/>
    <mergeCell ref="D78:H78"/>
    <mergeCell ref="J78:K78"/>
    <mergeCell ref="N78:P78"/>
    <mergeCell ref="Q78:S78"/>
    <mergeCell ref="D79:H79"/>
    <mergeCell ref="J79:K79"/>
    <mergeCell ref="N79:P79"/>
    <mergeCell ref="Q79:S79"/>
    <mergeCell ref="D71:H71"/>
    <mergeCell ref="J71:K71"/>
    <mergeCell ref="N71:P71"/>
    <mergeCell ref="Q71:S71"/>
    <mergeCell ref="D72:H72"/>
    <mergeCell ref="J72:K72"/>
    <mergeCell ref="N72:P72"/>
    <mergeCell ref="Q72:S72"/>
    <mergeCell ref="D69:H69"/>
    <mergeCell ref="J69:K69"/>
    <mergeCell ref="N69:P69"/>
    <mergeCell ref="Q69:S69"/>
    <mergeCell ref="D70:H70"/>
    <mergeCell ref="J70:K70"/>
    <mergeCell ref="N70:P70"/>
    <mergeCell ref="Q70:S70"/>
    <mergeCell ref="D67:H67"/>
    <mergeCell ref="J67:K67"/>
    <mergeCell ref="N67:P67"/>
    <mergeCell ref="Q67:S67"/>
    <mergeCell ref="D68:H68"/>
    <mergeCell ref="J68:K68"/>
    <mergeCell ref="N68:P68"/>
    <mergeCell ref="Q68:S68"/>
    <mergeCell ref="D65:H65"/>
    <mergeCell ref="J65:K65"/>
    <mergeCell ref="N65:P65"/>
    <mergeCell ref="Q65:S65"/>
    <mergeCell ref="D66:H66"/>
    <mergeCell ref="J66:K66"/>
    <mergeCell ref="N66:P66"/>
    <mergeCell ref="Q66:S66"/>
    <mergeCell ref="D63:H63"/>
    <mergeCell ref="J63:K63"/>
    <mergeCell ref="N63:P63"/>
    <mergeCell ref="Q63:S63"/>
    <mergeCell ref="D64:H64"/>
    <mergeCell ref="J64:K64"/>
    <mergeCell ref="N64:P64"/>
    <mergeCell ref="Q64:S64"/>
    <mergeCell ref="D61:H61"/>
    <mergeCell ref="J61:K61"/>
    <mergeCell ref="N61:P61"/>
    <mergeCell ref="Q61:S61"/>
    <mergeCell ref="D62:H62"/>
    <mergeCell ref="J62:K62"/>
    <mergeCell ref="N62:P62"/>
    <mergeCell ref="Q62:S62"/>
    <mergeCell ref="D59:H59"/>
    <mergeCell ref="J59:K59"/>
    <mergeCell ref="N59:P59"/>
    <mergeCell ref="Q59:S59"/>
    <mergeCell ref="D60:H60"/>
    <mergeCell ref="J60:K60"/>
    <mergeCell ref="N60:P60"/>
    <mergeCell ref="Q60:S60"/>
    <mergeCell ref="D57:H57"/>
    <mergeCell ref="J57:K57"/>
    <mergeCell ref="N57:P57"/>
    <mergeCell ref="Q57:S57"/>
    <mergeCell ref="D58:H58"/>
    <mergeCell ref="J58:K58"/>
    <mergeCell ref="N58:P58"/>
    <mergeCell ref="Q58:S58"/>
    <mergeCell ref="D55:H55"/>
    <mergeCell ref="J55:K55"/>
    <mergeCell ref="N55:P55"/>
    <mergeCell ref="Q55:S55"/>
    <mergeCell ref="D56:H56"/>
    <mergeCell ref="J56:K56"/>
    <mergeCell ref="N56:P56"/>
    <mergeCell ref="Q56:S56"/>
    <mergeCell ref="D52:H52"/>
    <mergeCell ref="J52:K52"/>
    <mergeCell ref="N52:P52"/>
    <mergeCell ref="Q52:S52"/>
    <mergeCell ref="D54:H54"/>
    <mergeCell ref="J54:K54"/>
    <mergeCell ref="N54:P54"/>
    <mergeCell ref="Q54:S54"/>
    <mergeCell ref="D53:H53"/>
    <mergeCell ref="J53:K53"/>
    <mergeCell ref="N53:P53"/>
    <mergeCell ref="Q53:S53"/>
    <mergeCell ref="D50:H50"/>
    <mergeCell ref="J50:K50"/>
    <mergeCell ref="N50:P50"/>
    <mergeCell ref="Q50:S50"/>
    <mergeCell ref="D51:H51"/>
    <mergeCell ref="J51:K51"/>
    <mergeCell ref="N51:P51"/>
    <mergeCell ref="Q51:S51"/>
    <mergeCell ref="D48:H48"/>
    <mergeCell ref="J48:K48"/>
    <mergeCell ref="N48:P48"/>
    <mergeCell ref="Q48:S48"/>
    <mergeCell ref="D49:H49"/>
    <mergeCell ref="J49:K49"/>
    <mergeCell ref="N49:P49"/>
    <mergeCell ref="Q49:S49"/>
    <mergeCell ref="D46:H46"/>
    <mergeCell ref="J46:K46"/>
    <mergeCell ref="N46:P46"/>
    <mergeCell ref="Q46:S46"/>
    <mergeCell ref="D47:H47"/>
    <mergeCell ref="J47:K47"/>
    <mergeCell ref="N47:P47"/>
    <mergeCell ref="Q47:S47"/>
    <mergeCell ref="D44:H44"/>
    <mergeCell ref="J44:K44"/>
    <mergeCell ref="N44:P44"/>
    <mergeCell ref="Q44:S44"/>
    <mergeCell ref="D45:H45"/>
    <mergeCell ref="J45:K45"/>
    <mergeCell ref="N45:P45"/>
    <mergeCell ref="Q45:S45"/>
    <mergeCell ref="D42:H42"/>
    <mergeCell ref="J42:K42"/>
    <mergeCell ref="N42:P42"/>
    <mergeCell ref="Q42:S42"/>
    <mergeCell ref="D43:H43"/>
    <mergeCell ref="J43:K43"/>
    <mergeCell ref="N43:P43"/>
    <mergeCell ref="Q43:S43"/>
    <mergeCell ref="D40:H40"/>
    <mergeCell ref="J40:K40"/>
    <mergeCell ref="N40:P40"/>
    <mergeCell ref="Q40:S40"/>
    <mergeCell ref="D41:H41"/>
    <mergeCell ref="J41:K41"/>
    <mergeCell ref="N41:P41"/>
    <mergeCell ref="Q41:S41"/>
    <mergeCell ref="D38:H38"/>
    <mergeCell ref="J38:K38"/>
    <mergeCell ref="N38:P38"/>
    <mergeCell ref="Q38:S38"/>
    <mergeCell ref="D39:H39"/>
    <mergeCell ref="J39:K39"/>
    <mergeCell ref="N39:P39"/>
    <mergeCell ref="Q39:S39"/>
    <mergeCell ref="D36:H36"/>
    <mergeCell ref="J36:K36"/>
    <mergeCell ref="N36:P36"/>
    <mergeCell ref="Q36:S36"/>
    <mergeCell ref="D37:H37"/>
    <mergeCell ref="J37:K37"/>
    <mergeCell ref="N37:P37"/>
    <mergeCell ref="Q37:S37"/>
    <mergeCell ref="D34:H34"/>
    <mergeCell ref="J34:K34"/>
    <mergeCell ref="N34:P34"/>
    <mergeCell ref="Q34:S34"/>
    <mergeCell ref="D35:H35"/>
    <mergeCell ref="J35:K35"/>
    <mergeCell ref="N35:P35"/>
    <mergeCell ref="Q35:S35"/>
    <mergeCell ref="D27:H27"/>
    <mergeCell ref="J27:K27"/>
    <mergeCell ref="N27:P27"/>
    <mergeCell ref="Q27:S27"/>
    <mergeCell ref="D33:H33"/>
    <mergeCell ref="J33:K33"/>
    <mergeCell ref="N33:P33"/>
    <mergeCell ref="Q33:S33"/>
    <mergeCell ref="N29:P29"/>
    <mergeCell ref="Q29:S29"/>
    <mergeCell ref="D28:H28"/>
    <mergeCell ref="J28:K28"/>
    <mergeCell ref="N28:P28"/>
    <mergeCell ref="Q28:S28"/>
    <mergeCell ref="D29:H29"/>
    <mergeCell ref="J29:K29"/>
    <mergeCell ref="D25:H25"/>
    <mergeCell ref="J25:K25"/>
    <mergeCell ref="N25:P25"/>
    <mergeCell ref="Q25:S25"/>
    <mergeCell ref="D26:H26"/>
    <mergeCell ref="J26:K26"/>
    <mergeCell ref="N26:P26"/>
    <mergeCell ref="Q26:S26"/>
    <mergeCell ref="D23:H23"/>
    <mergeCell ref="J23:K23"/>
    <mergeCell ref="N23:P23"/>
    <mergeCell ref="Q23:S23"/>
    <mergeCell ref="D24:H24"/>
    <mergeCell ref="J24:K24"/>
    <mergeCell ref="N24:P24"/>
    <mergeCell ref="Q24:S24"/>
    <mergeCell ref="D22:H22"/>
    <mergeCell ref="J22:K22"/>
    <mergeCell ref="N22:P22"/>
    <mergeCell ref="Q22:S22"/>
    <mergeCell ref="D19:H19"/>
    <mergeCell ref="J19:K19"/>
    <mergeCell ref="N19:P19"/>
    <mergeCell ref="Q19:S19"/>
    <mergeCell ref="D20:H20"/>
    <mergeCell ref="J20:K20"/>
    <mergeCell ref="N20:P20"/>
    <mergeCell ref="Q20:S20"/>
    <mergeCell ref="Q15:S15"/>
    <mergeCell ref="D16:H16"/>
    <mergeCell ref="J16:K16"/>
    <mergeCell ref="N16:P16"/>
    <mergeCell ref="Q16:S16"/>
    <mergeCell ref="D21:H21"/>
    <mergeCell ref="J21:K21"/>
    <mergeCell ref="N21:P21"/>
    <mergeCell ref="Q21:S21"/>
    <mergeCell ref="N18:P18"/>
    <mergeCell ref="Q18:S18"/>
    <mergeCell ref="P2:Q3"/>
    <mergeCell ref="S2:S3"/>
    <mergeCell ref="B3:F4"/>
    <mergeCell ref="H6:J6"/>
    <mergeCell ref="B6:D6"/>
    <mergeCell ref="G3:N4"/>
    <mergeCell ref="D2:N2"/>
    <mergeCell ref="D13:H13"/>
    <mergeCell ref="J13:K13"/>
    <mergeCell ref="N13:P13"/>
    <mergeCell ref="Q13:S13"/>
    <mergeCell ref="D11:H11"/>
    <mergeCell ref="J11:K11"/>
    <mergeCell ref="N11:P11"/>
    <mergeCell ref="Q11:S11"/>
    <mergeCell ref="D12:H12"/>
    <mergeCell ref="J12:K12"/>
    <mergeCell ref="N12:P12"/>
    <mergeCell ref="Q12:S12"/>
    <mergeCell ref="D15:H15"/>
    <mergeCell ref="J15:K15"/>
    <mergeCell ref="N15:P15"/>
    <mergeCell ref="B82:D82"/>
    <mergeCell ref="L84:M84"/>
    <mergeCell ref="D30:H30"/>
    <mergeCell ref="J30:K30"/>
    <mergeCell ref="N30:P30"/>
    <mergeCell ref="Q30:S30"/>
    <mergeCell ref="D9:H9"/>
    <mergeCell ref="J9:K9"/>
    <mergeCell ref="N9:P9"/>
    <mergeCell ref="Q9:S9"/>
    <mergeCell ref="D10:H10"/>
    <mergeCell ref="J10:K10"/>
    <mergeCell ref="N10:P10"/>
    <mergeCell ref="Q10:S10"/>
    <mergeCell ref="D14:H14"/>
    <mergeCell ref="J14:K14"/>
    <mergeCell ref="N14:P14"/>
    <mergeCell ref="Q14:S14"/>
    <mergeCell ref="D17:H17"/>
    <mergeCell ref="J17:K17"/>
    <mergeCell ref="N17:P17"/>
    <mergeCell ref="Q17:S17"/>
    <mergeCell ref="D18:H18"/>
    <mergeCell ref="J18:K18"/>
  </mergeCells>
  <pageMargins left="0.70866141732283472" right="0.70866141732283472" top="0.74803149606299213" bottom="0.74803149606299213" header="0.31496062992125984" footer="0.31496062992125984"/>
  <pageSetup paperSize="9" scale="6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9"/>
  <sheetViews>
    <sheetView workbookViewId="0">
      <selection activeCell="A16" sqref="A16"/>
    </sheetView>
  </sheetViews>
  <sheetFormatPr defaultRowHeight="15"/>
  <cols>
    <col min="1" max="1" width="37.7109375" style="31" customWidth="1"/>
    <col min="2" max="2" width="25.140625" style="31" customWidth="1"/>
    <col min="3" max="3" width="25.28515625" customWidth="1"/>
    <col min="4" max="4" width="24" customWidth="1"/>
    <col min="5" max="6" width="25.28515625" customWidth="1"/>
    <col min="7" max="7" width="21.140625" customWidth="1"/>
  </cols>
  <sheetData>
    <row r="1" spans="1:7" ht="42" customHeight="1">
      <c r="A1" s="207" t="s">
        <v>164</v>
      </c>
      <c r="B1" s="207"/>
      <c r="C1" s="207"/>
      <c r="D1" s="207"/>
      <c r="E1" s="207"/>
      <c r="F1" s="207"/>
      <c r="G1" s="207"/>
    </row>
    <row r="2" spans="1:7" ht="18" customHeight="1">
      <c r="A2" s="30"/>
      <c r="B2" s="30"/>
      <c r="C2" s="18"/>
      <c r="D2" s="18"/>
      <c r="E2" s="18"/>
      <c r="F2" s="18"/>
    </row>
    <row r="3" spans="1:7" ht="16.5" customHeight="1">
      <c r="A3" s="207" t="s">
        <v>21</v>
      </c>
      <c r="B3" s="207"/>
      <c r="C3" s="207"/>
      <c r="D3" s="207"/>
      <c r="E3" s="207"/>
      <c r="F3" s="207"/>
      <c r="G3" s="207"/>
    </row>
    <row r="4" spans="1:7" ht="18">
      <c r="A4" s="30"/>
      <c r="B4" s="30"/>
      <c r="C4" s="18"/>
      <c r="D4" s="18"/>
      <c r="E4" s="5"/>
      <c r="F4" s="5"/>
    </row>
    <row r="5" spans="1:7" ht="18" customHeight="1">
      <c r="A5" s="207" t="s">
        <v>6</v>
      </c>
      <c r="B5" s="207"/>
      <c r="C5" s="207"/>
      <c r="D5" s="207"/>
      <c r="E5" s="207"/>
      <c r="F5" s="207"/>
      <c r="G5" s="207"/>
    </row>
    <row r="6" spans="1:7" ht="18">
      <c r="A6" s="30"/>
      <c r="B6" s="30"/>
      <c r="C6" s="18"/>
      <c r="D6" s="18"/>
      <c r="E6" s="5"/>
      <c r="F6" s="5"/>
    </row>
    <row r="7" spans="1:7" ht="15.75" customHeight="1">
      <c r="A7" s="207" t="s">
        <v>15</v>
      </c>
      <c r="B7" s="207"/>
      <c r="C7" s="207"/>
      <c r="D7" s="207"/>
      <c r="E7" s="207"/>
      <c r="F7" s="207"/>
      <c r="G7" s="207"/>
    </row>
    <row r="8" spans="1:7" ht="16.5" customHeight="1">
      <c r="A8" s="30"/>
      <c r="B8" s="30"/>
      <c r="C8" s="18"/>
      <c r="D8" s="18"/>
      <c r="E8" s="5"/>
      <c r="F8" s="5"/>
    </row>
    <row r="9" spans="1:7" ht="25.5">
      <c r="A9" s="73" t="s">
        <v>16</v>
      </c>
      <c r="B9" s="75" t="s">
        <v>165</v>
      </c>
      <c r="C9" s="75" t="s">
        <v>166</v>
      </c>
      <c r="D9" s="75" t="s">
        <v>153</v>
      </c>
      <c r="E9" s="75" t="s">
        <v>167</v>
      </c>
      <c r="F9" s="75" t="s">
        <v>130</v>
      </c>
      <c r="G9" s="75" t="s">
        <v>168</v>
      </c>
    </row>
    <row r="10" spans="1:7" ht="27" customHeight="1">
      <c r="A10" s="78" t="s">
        <v>17</v>
      </c>
      <c r="B10" s="79">
        <v>1736275.72</v>
      </c>
      <c r="C10" s="80">
        <v>2108051.9300000002</v>
      </c>
      <c r="D10" s="80">
        <v>2315076.2999999998</v>
      </c>
      <c r="E10" s="80">
        <v>2189039.9500000002</v>
      </c>
      <c r="F10" s="80">
        <v>2190039.9500000002</v>
      </c>
      <c r="G10" s="80">
        <v>2190039.9500000002</v>
      </c>
    </row>
    <row r="11" spans="1:7">
      <c r="A11" s="81" t="s">
        <v>57</v>
      </c>
      <c r="B11" s="82">
        <f>SUM(B12:B14)</f>
        <v>2091579.1400000001</v>
      </c>
      <c r="C11" s="83">
        <f>SUM(C12:C14)</f>
        <v>2108051.9300000002</v>
      </c>
      <c r="D11" s="83">
        <f>SUM(D12:D14)</f>
        <v>2315076.3000000003</v>
      </c>
      <c r="E11" s="83">
        <v>2189039.9500000002</v>
      </c>
      <c r="F11" s="83">
        <v>2190039.9500000002</v>
      </c>
      <c r="G11" s="83">
        <v>2190039.9500000002</v>
      </c>
    </row>
    <row r="12" spans="1:7">
      <c r="A12" s="84" t="s">
        <v>131</v>
      </c>
      <c r="B12" s="115"/>
      <c r="C12" s="83"/>
      <c r="D12" s="83"/>
      <c r="E12" s="83"/>
      <c r="F12" s="83"/>
      <c r="G12" s="83"/>
    </row>
    <row r="13" spans="1:7" s="28" customFormat="1" ht="16.5" customHeight="1">
      <c r="A13" s="84" t="s">
        <v>58</v>
      </c>
      <c r="B13" s="85">
        <v>2057945.32</v>
      </c>
      <c r="C13" s="86">
        <v>2089913.97</v>
      </c>
      <c r="D13" s="86">
        <v>2281126.16</v>
      </c>
      <c r="E13" s="86">
        <v>2164701.9900000002</v>
      </c>
      <c r="F13" s="83">
        <v>2165701.9900000002</v>
      </c>
      <c r="G13" s="83">
        <v>2165701.9900000002</v>
      </c>
    </row>
    <row r="14" spans="1:7" s="28" customFormat="1">
      <c r="A14" s="84" t="s">
        <v>59</v>
      </c>
      <c r="B14" s="85">
        <v>33633.82</v>
      </c>
      <c r="C14" s="86">
        <v>18137.96</v>
      </c>
      <c r="D14" s="86">
        <v>33950.14</v>
      </c>
      <c r="E14" s="86">
        <v>24337.360000000001</v>
      </c>
      <c r="F14" s="86">
        <v>24337.96</v>
      </c>
      <c r="G14" s="86">
        <v>24337.96</v>
      </c>
    </row>
    <row r="15" spans="1:7">
      <c r="E15" s="116"/>
      <c r="F15" s="116"/>
      <c r="G15" s="116"/>
    </row>
    <row r="16" spans="1:7" ht="16.5" customHeight="1">
      <c r="A16" s="31" t="s">
        <v>169</v>
      </c>
    </row>
    <row r="18" spans="1:1">
      <c r="A18" s="31" t="s">
        <v>114</v>
      </c>
    </row>
    <row r="19" spans="1:1">
      <c r="A19" s="31" t="s">
        <v>115</v>
      </c>
    </row>
  </sheetData>
  <mergeCells count="4">
    <mergeCell ref="A7:G7"/>
    <mergeCell ref="A5:G5"/>
    <mergeCell ref="A3:G3"/>
    <mergeCell ref="A1:G1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7"/>
  <sheetViews>
    <sheetView workbookViewId="0">
      <selection activeCell="E30" sqref="E30"/>
    </sheetView>
  </sheetViews>
  <sheetFormatPr defaultRowHeight="15"/>
  <cols>
    <col min="1" max="1" width="7.42578125" bestFit="1" customWidth="1"/>
    <col min="2" max="2" width="8.42578125" bestFit="1" customWidth="1"/>
    <col min="3" max="3" width="5.42578125" bestFit="1" customWidth="1"/>
    <col min="4" max="4" width="41" bestFit="1" customWidth="1"/>
    <col min="5" max="5" width="22.42578125" customWidth="1"/>
    <col min="6" max="6" width="25.28515625" customWidth="1"/>
    <col min="7" max="7" width="23.140625" customWidth="1"/>
    <col min="8" max="8" width="25.28515625" customWidth="1"/>
    <col min="9" max="9" width="21.5703125" customWidth="1"/>
    <col min="10" max="10" width="20.28515625" customWidth="1"/>
  </cols>
  <sheetData>
    <row r="1" spans="1:10" ht="42" customHeight="1">
      <c r="A1" s="207" t="s">
        <v>185</v>
      </c>
      <c r="B1" s="207"/>
      <c r="C1" s="207"/>
      <c r="D1" s="207"/>
      <c r="E1" s="207"/>
      <c r="F1" s="207"/>
      <c r="G1" s="207"/>
      <c r="H1" s="207"/>
      <c r="I1" s="207"/>
      <c r="J1" s="207"/>
    </row>
    <row r="2" spans="1:10" ht="18" customHeight="1">
      <c r="A2" s="4"/>
      <c r="B2" s="4"/>
      <c r="C2" s="4"/>
      <c r="D2" s="4"/>
      <c r="E2" s="18"/>
      <c r="F2" s="4"/>
      <c r="G2" s="4"/>
      <c r="H2" s="4"/>
      <c r="I2" s="4"/>
    </row>
    <row r="3" spans="1:10" ht="15.75" customHeight="1">
      <c r="A3" s="207" t="s">
        <v>21</v>
      </c>
      <c r="B3" s="207"/>
      <c r="C3" s="207"/>
      <c r="D3" s="207"/>
      <c r="E3" s="207"/>
      <c r="F3" s="207"/>
      <c r="G3" s="207"/>
      <c r="H3" s="207"/>
      <c r="I3" s="207"/>
      <c r="J3" s="207"/>
    </row>
    <row r="4" spans="1:10" ht="18">
      <c r="A4" s="4"/>
      <c r="B4" s="4"/>
      <c r="C4" s="4"/>
      <c r="D4" s="4"/>
      <c r="E4" s="18"/>
      <c r="F4" s="4"/>
      <c r="G4" s="4"/>
      <c r="H4" s="5"/>
      <c r="I4" s="5"/>
    </row>
    <row r="5" spans="1:10" ht="18" customHeight="1">
      <c r="A5" s="207" t="s">
        <v>18</v>
      </c>
      <c r="B5" s="207"/>
      <c r="C5" s="207"/>
      <c r="D5" s="207"/>
      <c r="E5" s="207"/>
      <c r="F5" s="207"/>
      <c r="G5" s="207"/>
      <c r="H5" s="207"/>
      <c r="I5" s="207"/>
      <c r="J5" s="207"/>
    </row>
    <row r="6" spans="1:10" ht="18">
      <c r="A6" s="4"/>
      <c r="B6" s="4"/>
      <c r="C6" s="4"/>
      <c r="D6" s="4"/>
      <c r="E6" s="18"/>
      <c r="F6" s="4"/>
      <c r="G6" s="4"/>
      <c r="H6" s="5"/>
      <c r="I6" s="5"/>
    </row>
    <row r="7" spans="1:10" ht="25.5">
      <c r="A7" s="73" t="s">
        <v>7</v>
      </c>
      <c r="B7" s="74" t="s">
        <v>8</v>
      </c>
      <c r="C7" s="74" t="s">
        <v>9</v>
      </c>
      <c r="D7" s="74" t="s">
        <v>31</v>
      </c>
      <c r="E7" s="74" t="s">
        <v>165</v>
      </c>
      <c r="F7" s="73" t="s">
        <v>166</v>
      </c>
      <c r="G7" s="73" t="s">
        <v>153</v>
      </c>
      <c r="H7" s="73" t="s">
        <v>167</v>
      </c>
      <c r="I7" s="73" t="s">
        <v>130</v>
      </c>
      <c r="J7" s="73" t="s">
        <v>187</v>
      </c>
    </row>
    <row r="8" spans="1:10" ht="25.5">
      <c r="A8" s="10">
        <v>8</v>
      </c>
      <c r="B8" s="10"/>
      <c r="C8" s="10"/>
      <c r="D8" s="10" t="s">
        <v>19</v>
      </c>
      <c r="E8" s="10"/>
      <c r="F8" s="8"/>
      <c r="G8" s="8"/>
      <c r="H8" s="8"/>
      <c r="I8" s="8"/>
      <c r="J8" s="8"/>
    </row>
    <row r="9" spans="1:10" s="29" customFormat="1" ht="25.5">
      <c r="A9" s="15"/>
      <c r="B9" s="15">
        <v>81</v>
      </c>
      <c r="C9" s="15"/>
      <c r="D9" s="15" t="s">
        <v>56</v>
      </c>
      <c r="E9" s="15"/>
      <c r="F9" s="8"/>
      <c r="G9" s="8"/>
      <c r="H9" s="8"/>
      <c r="I9" s="8"/>
      <c r="J9" s="8"/>
    </row>
    <row r="10" spans="1:10">
      <c r="A10" s="10"/>
      <c r="B10" s="10"/>
      <c r="C10" s="17" t="s">
        <v>40</v>
      </c>
      <c r="D10" s="17" t="s">
        <v>41</v>
      </c>
      <c r="E10" s="17"/>
      <c r="F10" s="8"/>
      <c r="G10" s="8"/>
      <c r="H10" s="8"/>
      <c r="I10" s="8"/>
      <c r="J10" s="8"/>
    </row>
    <row r="11" spans="1:10">
      <c r="A11" s="10"/>
      <c r="B11" s="21" t="s">
        <v>29</v>
      </c>
      <c r="C11" s="17"/>
      <c r="D11" s="17"/>
      <c r="E11" s="17"/>
      <c r="F11" s="8"/>
      <c r="G11" s="8"/>
      <c r="H11" s="8"/>
      <c r="I11" s="8"/>
      <c r="J11" s="8"/>
    </row>
    <row r="12" spans="1:10">
      <c r="A12" s="10"/>
      <c r="B12" s="15">
        <v>84</v>
      </c>
      <c r="C12" s="15"/>
      <c r="D12" s="15" t="s">
        <v>24</v>
      </c>
      <c r="E12" s="15"/>
      <c r="F12" s="8"/>
      <c r="G12" s="8"/>
      <c r="H12" s="8"/>
      <c r="I12" s="8"/>
      <c r="J12" s="8"/>
    </row>
    <row r="13" spans="1:10" ht="25.5">
      <c r="A13" s="11"/>
      <c r="B13" s="11"/>
      <c r="C13" s="12" t="s">
        <v>54</v>
      </c>
      <c r="D13" s="16" t="s">
        <v>55</v>
      </c>
      <c r="E13" s="16"/>
      <c r="F13" s="8"/>
      <c r="G13" s="8"/>
      <c r="H13" s="8"/>
      <c r="I13" s="8"/>
      <c r="J13" s="8"/>
    </row>
    <row r="14" spans="1:10" ht="25.5">
      <c r="A14" s="13">
        <v>5</v>
      </c>
      <c r="B14" s="14"/>
      <c r="C14" s="14"/>
      <c r="D14" s="19" t="s">
        <v>20</v>
      </c>
      <c r="E14" s="19"/>
      <c r="F14" s="8"/>
      <c r="G14" s="8"/>
      <c r="H14" s="8"/>
      <c r="I14" s="8"/>
      <c r="J14" s="8"/>
    </row>
    <row r="15" spans="1:10" ht="25.5">
      <c r="A15" s="15"/>
      <c r="B15" s="15">
        <v>54</v>
      </c>
      <c r="C15" s="15"/>
      <c r="D15" s="20" t="s">
        <v>25</v>
      </c>
      <c r="E15" s="20"/>
      <c r="F15" s="8"/>
      <c r="G15" s="8"/>
      <c r="H15" s="8"/>
      <c r="I15" s="8"/>
      <c r="J15" s="9"/>
    </row>
    <row r="16" spans="1:10">
      <c r="A16" s="11"/>
      <c r="B16" s="11"/>
      <c r="C16" s="12" t="s">
        <v>44</v>
      </c>
      <c r="D16" s="12" t="s">
        <v>11</v>
      </c>
      <c r="E16" s="12"/>
      <c r="F16" s="8"/>
      <c r="G16" s="8"/>
      <c r="H16" s="8"/>
      <c r="I16" s="8"/>
      <c r="J16" s="8"/>
    </row>
    <row r="17" spans="1:10">
      <c r="A17" s="11"/>
      <c r="B17" s="11"/>
      <c r="C17" s="17" t="s">
        <v>40</v>
      </c>
      <c r="D17" s="17" t="s">
        <v>41</v>
      </c>
      <c r="E17" s="17"/>
      <c r="F17" s="8"/>
      <c r="G17" s="8"/>
      <c r="H17" s="8"/>
      <c r="I17" s="8"/>
      <c r="J17" s="8"/>
    </row>
    <row r="18" spans="1:10">
      <c r="A18" s="15"/>
      <c r="B18" s="15"/>
      <c r="C18" s="12" t="s">
        <v>49</v>
      </c>
      <c r="D18" s="12" t="s">
        <v>50</v>
      </c>
      <c r="E18" s="12"/>
      <c r="F18" s="8"/>
      <c r="G18" s="8"/>
      <c r="H18" s="8"/>
      <c r="I18" s="8"/>
      <c r="J18" s="9"/>
    </row>
    <row r="19" spans="1:10" ht="25.5">
      <c r="A19" s="11"/>
      <c r="B19" s="11"/>
      <c r="C19" s="12" t="s">
        <v>37</v>
      </c>
      <c r="D19" s="16" t="s">
        <v>38</v>
      </c>
      <c r="E19" s="16"/>
      <c r="F19" s="8"/>
      <c r="G19" s="8"/>
      <c r="H19" s="8"/>
      <c r="I19" s="8"/>
      <c r="J19" s="8"/>
    </row>
    <row r="20" spans="1:10">
      <c r="A20" s="11"/>
      <c r="B20" s="21"/>
      <c r="C20" s="12" t="s">
        <v>47</v>
      </c>
      <c r="D20" s="12" t="s">
        <v>48</v>
      </c>
      <c r="E20" s="12"/>
      <c r="F20" s="8"/>
      <c r="G20" s="8"/>
      <c r="H20" s="8"/>
      <c r="I20" s="8"/>
      <c r="J20" s="8"/>
    </row>
    <row r="21" spans="1:10">
      <c r="A21" s="11"/>
      <c r="B21" s="11"/>
      <c r="C21" s="12" t="s">
        <v>33</v>
      </c>
      <c r="D21" s="12" t="s">
        <v>34</v>
      </c>
      <c r="E21" s="12"/>
      <c r="F21" s="8"/>
      <c r="G21" s="8"/>
      <c r="H21" s="8"/>
      <c r="I21" s="8"/>
      <c r="J21" s="8"/>
    </row>
    <row r="22" spans="1:10">
      <c r="A22" s="11"/>
      <c r="B22" s="21"/>
      <c r="C22" s="12" t="s">
        <v>35</v>
      </c>
      <c r="D22" s="12" t="s">
        <v>36</v>
      </c>
      <c r="E22" s="12"/>
      <c r="F22" s="8"/>
      <c r="G22" s="8"/>
      <c r="H22" s="8"/>
      <c r="I22" s="8"/>
      <c r="J22" s="8"/>
    </row>
    <row r="23" spans="1:10" s="28" customFormat="1">
      <c r="A23" s="12"/>
      <c r="B23" s="17"/>
      <c r="C23" s="17" t="s">
        <v>42</v>
      </c>
      <c r="D23" s="17" t="s">
        <v>43</v>
      </c>
      <c r="E23" s="17"/>
      <c r="F23" s="27"/>
      <c r="G23" s="27"/>
      <c r="H23" s="27"/>
      <c r="I23" s="27"/>
      <c r="J23" s="27"/>
    </row>
    <row r="24" spans="1:10">
      <c r="A24" s="15"/>
      <c r="B24" s="15"/>
      <c r="C24" s="12" t="s">
        <v>45</v>
      </c>
      <c r="D24" s="12" t="s">
        <v>46</v>
      </c>
      <c r="E24" s="72"/>
      <c r="F24" s="8"/>
      <c r="G24" s="8"/>
      <c r="H24" s="8"/>
      <c r="I24" s="8"/>
      <c r="J24" s="9"/>
    </row>
    <row r="27" spans="1:10">
      <c r="A27" s="231" t="s">
        <v>186</v>
      </c>
      <c r="B27" s="231"/>
      <c r="C27" s="231"/>
      <c r="D27" s="231"/>
      <c r="F27" t="s">
        <v>115</v>
      </c>
    </row>
  </sheetData>
  <mergeCells count="4">
    <mergeCell ref="A5:J5"/>
    <mergeCell ref="A3:J3"/>
    <mergeCell ref="A1:J1"/>
    <mergeCell ref="A27:D27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S100"/>
  <sheetViews>
    <sheetView tabSelected="1" workbookViewId="0">
      <selection activeCell="U24" sqref="U23:W24"/>
    </sheetView>
  </sheetViews>
  <sheetFormatPr defaultRowHeight="15"/>
  <cols>
    <col min="1" max="1" width="4.42578125" customWidth="1"/>
    <col min="2" max="2" width="10.28515625" customWidth="1"/>
    <col min="3" max="3" width="13.85546875" customWidth="1"/>
    <col min="4" max="4" width="23.5703125" customWidth="1"/>
    <col min="5" max="5" width="6.140625" hidden="1" customWidth="1"/>
    <col min="6" max="6" width="9.42578125" hidden="1" customWidth="1"/>
    <col min="7" max="7" width="7.85546875" hidden="1" customWidth="1"/>
    <col min="8" max="8" width="15.140625" customWidth="1"/>
    <col min="9" max="9" width="15.28515625" customWidth="1"/>
    <col min="10" max="10" width="19" hidden="1" customWidth="1"/>
    <col min="11" max="11" width="14.7109375" bestFit="1" customWidth="1"/>
    <col min="12" max="12" width="20.7109375" customWidth="1"/>
    <col min="13" max="13" width="7.140625" hidden="1" customWidth="1"/>
    <col min="14" max="14" width="0.140625" customWidth="1"/>
    <col min="16" max="16" width="7" customWidth="1"/>
    <col min="17" max="17" width="9.140625" hidden="1" customWidth="1"/>
  </cols>
  <sheetData>
    <row r="1" spans="1:19" ht="25.5" customHeight="1">
      <c r="A1" s="300"/>
      <c r="B1" s="300"/>
      <c r="C1" s="300"/>
      <c r="D1" s="300"/>
      <c r="E1" s="300"/>
      <c r="F1" s="300"/>
      <c r="G1" s="300"/>
      <c r="H1" s="300"/>
      <c r="I1" s="300"/>
      <c r="J1" s="300"/>
      <c r="K1" s="300"/>
      <c r="L1" s="300"/>
      <c r="M1" s="300"/>
      <c r="N1" s="300"/>
      <c r="O1" s="300"/>
      <c r="P1" s="300"/>
      <c r="Q1" s="76"/>
      <c r="R1" s="76"/>
      <c r="S1" s="76"/>
    </row>
    <row r="2" spans="1:19">
      <c r="A2" s="69"/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303"/>
      <c r="N2" s="303"/>
      <c r="O2" s="69"/>
      <c r="P2" s="303"/>
      <c r="Q2" s="303"/>
      <c r="R2" s="303"/>
      <c r="S2" s="87"/>
    </row>
    <row r="3" spans="1:19" ht="15.75">
      <c r="A3" s="304" t="s">
        <v>126</v>
      </c>
      <c r="B3" s="304"/>
      <c r="C3" s="304"/>
      <c r="D3" s="304"/>
      <c r="E3" s="304"/>
      <c r="F3" s="88"/>
      <c r="G3" s="88" t="s">
        <v>127</v>
      </c>
      <c r="H3" s="88"/>
      <c r="I3" s="88"/>
      <c r="J3" s="88"/>
      <c r="K3" s="88"/>
      <c r="L3" s="69"/>
      <c r="M3" s="303"/>
      <c r="N3" s="303"/>
      <c r="O3" s="69"/>
      <c r="P3" s="303"/>
      <c r="Q3" s="303"/>
      <c r="R3" s="303"/>
      <c r="S3" s="68"/>
    </row>
    <row r="4" spans="1:19" ht="15.75">
      <c r="A4" s="304"/>
      <c r="B4" s="304"/>
      <c r="C4" s="304"/>
      <c r="D4" s="304"/>
      <c r="E4" s="304"/>
      <c r="F4" s="88"/>
      <c r="G4" s="88"/>
      <c r="H4" s="88"/>
      <c r="I4" s="88"/>
      <c r="J4" s="88"/>
      <c r="K4" s="88"/>
      <c r="L4" s="69"/>
      <c r="M4" s="69"/>
      <c r="N4" s="69"/>
      <c r="O4" s="69"/>
      <c r="P4" s="69"/>
      <c r="Q4" s="69"/>
      <c r="R4" s="69"/>
      <c r="S4" s="68"/>
    </row>
    <row r="5" spans="1:19" ht="15.75">
      <c r="A5" s="88"/>
      <c r="B5" s="88"/>
      <c r="C5" s="88"/>
      <c r="D5" s="277" t="s">
        <v>170</v>
      </c>
      <c r="E5" s="277"/>
      <c r="F5" s="277"/>
      <c r="G5" s="277"/>
      <c r="H5" s="277"/>
      <c r="I5" s="277"/>
      <c r="J5" s="277"/>
      <c r="K5" s="277"/>
      <c r="L5" s="277"/>
      <c r="M5" s="69"/>
      <c r="N5" s="69"/>
      <c r="O5" s="69"/>
      <c r="P5" s="69"/>
      <c r="Q5" s="69"/>
      <c r="R5" s="69"/>
    </row>
    <row r="6" spans="1:19" ht="15.75">
      <c r="A6" s="304" t="s">
        <v>124</v>
      </c>
      <c r="B6" s="304"/>
      <c r="C6" s="304"/>
      <c r="D6" s="304"/>
      <c r="E6" s="88"/>
      <c r="F6" s="88"/>
      <c r="G6" s="88"/>
      <c r="H6" s="88"/>
      <c r="I6" s="88"/>
      <c r="J6" s="88"/>
      <c r="K6" s="88"/>
      <c r="L6" s="69"/>
      <c r="M6" s="303"/>
      <c r="N6" s="303"/>
      <c r="O6" s="69"/>
      <c r="P6" s="303"/>
      <c r="Q6" s="303"/>
      <c r="R6" s="303"/>
    </row>
    <row r="7" spans="1:19" ht="15.75">
      <c r="A7" s="304"/>
      <c r="B7" s="304"/>
      <c r="C7" s="304"/>
      <c r="D7" s="304"/>
      <c r="E7" s="88"/>
      <c r="F7" s="88"/>
      <c r="G7" s="305" t="s">
        <v>125</v>
      </c>
      <c r="H7" s="305"/>
      <c r="I7" s="88"/>
      <c r="J7" s="88"/>
      <c r="K7" s="88"/>
      <c r="L7" s="69"/>
      <c r="M7" s="303"/>
      <c r="N7" s="303"/>
      <c r="O7" s="69"/>
      <c r="P7" s="303"/>
      <c r="Q7" s="303"/>
      <c r="R7" s="303"/>
    </row>
    <row r="8" spans="1:19" ht="15.75">
      <c r="A8" s="304" t="s">
        <v>123</v>
      </c>
      <c r="B8" s="304"/>
      <c r="C8" s="304"/>
      <c r="D8" s="88"/>
      <c r="E8" s="88"/>
      <c r="F8" s="88"/>
      <c r="G8" s="305"/>
      <c r="H8" s="305"/>
      <c r="I8" s="88"/>
      <c r="J8" s="88"/>
      <c r="K8" s="88"/>
      <c r="L8" s="69"/>
      <c r="M8" s="69"/>
      <c r="N8" s="69"/>
      <c r="O8" s="69"/>
      <c r="P8" s="69"/>
      <c r="Q8" s="69"/>
      <c r="R8" s="69"/>
    </row>
    <row r="9" spans="1:19" ht="15.75">
      <c r="A9" s="88"/>
      <c r="B9" s="88"/>
      <c r="C9" s="88"/>
      <c r="D9" s="88"/>
      <c r="E9" s="88"/>
      <c r="F9" s="88"/>
      <c r="G9" s="88"/>
      <c r="H9" s="88"/>
      <c r="I9" s="88"/>
      <c r="J9" s="88"/>
      <c r="K9" s="88"/>
      <c r="L9" s="69"/>
      <c r="M9" s="69"/>
      <c r="N9" s="69"/>
      <c r="O9" s="69"/>
      <c r="P9" s="69"/>
      <c r="Q9" s="69"/>
      <c r="R9" s="69"/>
    </row>
    <row r="10" spans="1:19">
      <c r="A10" s="71"/>
      <c r="B10" s="71"/>
      <c r="C10" s="69"/>
      <c r="D10" s="69"/>
      <c r="E10" s="69"/>
      <c r="F10" s="69"/>
      <c r="G10" s="69"/>
      <c r="H10" s="70"/>
      <c r="I10" s="77"/>
      <c r="J10" s="70"/>
      <c r="K10" s="70"/>
      <c r="L10" s="306"/>
      <c r="M10" s="306"/>
      <c r="N10" s="306"/>
      <c r="O10" s="306"/>
      <c r="P10" s="306"/>
      <c r="Q10" s="69"/>
      <c r="R10" s="69"/>
    </row>
    <row r="11" spans="1:19" ht="25.5">
      <c r="A11" s="90" t="s">
        <v>122</v>
      </c>
      <c r="B11" s="90" t="s">
        <v>22</v>
      </c>
      <c r="C11" s="301" t="s">
        <v>31</v>
      </c>
      <c r="D11" s="301"/>
      <c r="E11" s="301"/>
      <c r="F11" s="301"/>
      <c r="G11" s="301"/>
      <c r="H11" s="91" t="s">
        <v>171</v>
      </c>
      <c r="I11" s="91" t="s">
        <v>181</v>
      </c>
      <c r="J11" s="91" t="s">
        <v>128</v>
      </c>
      <c r="K11" s="91" t="s">
        <v>174</v>
      </c>
      <c r="L11" s="307" t="s">
        <v>173</v>
      </c>
      <c r="M11" s="307"/>
      <c r="N11" s="307" t="s">
        <v>172</v>
      </c>
      <c r="O11" s="307"/>
      <c r="P11" s="307"/>
      <c r="Q11" s="69"/>
      <c r="R11" s="69"/>
    </row>
    <row r="12" spans="1:19" ht="15.75">
      <c r="A12" s="120"/>
      <c r="B12" s="120"/>
      <c r="C12" s="302" t="s">
        <v>105</v>
      </c>
      <c r="D12" s="302"/>
      <c r="E12" s="302"/>
      <c r="F12" s="302"/>
      <c r="G12" s="302"/>
      <c r="H12" s="121">
        <f>SUM(H13+H61)</f>
        <v>33634.82</v>
      </c>
      <c r="I12" s="122">
        <v>2315076.2999999998</v>
      </c>
      <c r="J12" s="121">
        <v>1776092.78</v>
      </c>
      <c r="K12" s="121">
        <v>2189039.9500000002</v>
      </c>
      <c r="L12" s="280">
        <v>2190039.9500000002</v>
      </c>
      <c r="M12" s="280"/>
      <c r="N12" s="280">
        <v>2190039.9500000002</v>
      </c>
      <c r="O12" s="280"/>
      <c r="P12" s="280"/>
      <c r="Q12" s="69"/>
      <c r="R12" s="69"/>
    </row>
    <row r="13" spans="1:19" ht="25.5">
      <c r="A13" s="92"/>
      <c r="B13" s="92" t="s">
        <v>72</v>
      </c>
      <c r="C13" s="288" t="s">
        <v>73</v>
      </c>
      <c r="D13" s="288"/>
      <c r="E13" s="288"/>
      <c r="F13" s="288"/>
      <c r="G13" s="288"/>
      <c r="H13" s="126">
        <f>SUM(H14+H32+H36+H45)</f>
        <v>33633.82</v>
      </c>
      <c r="I13" s="126">
        <f>SUM(I14+I32+I36+I45)</f>
        <v>33950.14</v>
      </c>
      <c r="J13" s="126">
        <v>68948.02</v>
      </c>
      <c r="K13" s="126">
        <f>SUM(K14+K32+K36+K40+K450)</f>
        <v>24337.96</v>
      </c>
      <c r="L13" s="281">
        <f>SUM(L14+L32+L36+L40+L50+L57+L57)</f>
        <v>24337.96</v>
      </c>
      <c r="M13" s="281"/>
      <c r="N13" s="281">
        <f>SUM(N14+N32+N36+N40+N50+N57)</f>
        <v>24337.96</v>
      </c>
      <c r="O13" s="281"/>
      <c r="P13" s="281"/>
      <c r="Q13" s="69"/>
      <c r="R13" s="69"/>
    </row>
    <row r="14" spans="1:19" ht="38.25">
      <c r="A14" s="98"/>
      <c r="B14" s="98" t="s">
        <v>74</v>
      </c>
      <c r="C14" s="298" t="s">
        <v>75</v>
      </c>
      <c r="D14" s="298"/>
      <c r="E14" s="298"/>
      <c r="F14" s="298"/>
      <c r="G14" s="298"/>
      <c r="H14" s="196">
        <f>SUM(H15+H19+H22+H25+H28)</f>
        <v>32768.020000000004</v>
      </c>
      <c r="I14" s="118">
        <f>SUM(I15+I19+I22+I25)</f>
        <v>22142.18</v>
      </c>
      <c r="J14" s="118">
        <v>10419.82</v>
      </c>
      <c r="K14" s="196">
        <f>SUM(K19+K22+K25+K28)</f>
        <v>19500</v>
      </c>
      <c r="L14" s="279">
        <f>SUM(L19+L22+L25+L28)</f>
        <v>19500</v>
      </c>
      <c r="M14" s="279"/>
      <c r="N14" s="279">
        <f>SUM(N19+N22+N25+N28)</f>
        <v>19500</v>
      </c>
      <c r="O14" s="279"/>
      <c r="P14" s="279"/>
    </row>
    <row r="15" spans="1:19">
      <c r="A15" s="199"/>
      <c r="B15" s="173" t="s">
        <v>76</v>
      </c>
      <c r="C15" s="274" t="s">
        <v>11</v>
      </c>
      <c r="D15" s="274"/>
      <c r="E15" s="274"/>
      <c r="F15" s="274"/>
      <c r="G15" s="274"/>
      <c r="H15" s="202">
        <v>4504.2700000000004</v>
      </c>
      <c r="I15" s="203">
        <v>1312.5</v>
      </c>
      <c r="J15" s="203"/>
      <c r="K15" s="202"/>
      <c r="L15" s="202"/>
      <c r="M15" s="202"/>
      <c r="N15" s="202"/>
      <c r="O15" s="202"/>
      <c r="P15" s="202"/>
    </row>
    <row r="16" spans="1:19">
      <c r="A16" s="199"/>
      <c r="B16" s="174" t="s">
        <v>77</v>
      </c>
      <c r="C16" s="289" t="s">
        <v>12</v>
      </c>
      <c r="D16" s="290"/>
      <c r="E16" s="290"/>
      <c r="F16" s="290"/>
      <c r="G16" s="291"/>
      <c r="H16" s="112">
        <v>4504.2700000000004</v>
      </c>
      <c r="I16" s="201"/>
      <c r="J16" s="201"/>
      <c r="K16" s="200"/>
      <c r="L16" s="200"/>
      <c r="M16" s="200"/>
      <c r="N16" s="200"/>
      <c r="O16" s="200"/>
      <c r="P16" s="200"/>
    </row>
    <row r="17" spans="1:16">
      <c r="A17" s="199"/>
      <c r="B17" s="174" t="s">
        <v>78</v>
      </c>
      <c r="C17" s="289" t="s">
        <v>23</v>
      </c>
      <c r="D17" s="290"/>
      <c r="E17" s="290"/>
      <c r="F17" s="290"/>
      <c r="G17" s="291"/>
      <c r="H17" s="112">
        <v>4144.2700000000004</v>
      </c>
      <c r="I17" s="201">
        <v>1312.5</v>
      </c>
      <c r="J17" s="201"/>
      <c r="K17" s="200"/>
      <c r="L17" s="200"/>
      <c r="M17" s="200"/>
      <c r="N17" s="200"/>
      <c r="O17" s="200"/>
      <c r="P17" s="200"/>
    </row>
    <row r="18" spans="1:16" ht="15" customHeight="1">
      <c r="A18" s="199"/>
      <c r="B18" s="199">
        <v>32</v>
      </c>
      <c r="C18" s="289" t="s">
        <v>23</v>
      </c>
      <c r="D18" s="290"/>
      <c r="E18" s="290"/>
      <c r="F18" s="290"/>
      <c r="G18" s="291"/>
      <c r="H18" s="204">
        <v>360</v>
      </c>
      <c r="I18" s="201"/>
      <c r="J18" s="201"/>
      <c r="K18" s="200"/>
      <c r="L18" s="200"/>
      <c r="M18" s="200"/>
      <c r="N18" s="200"/>
      <c r="O18" s="200"/>
      <c r="P18" s="200"/>
    </row>
    <row r="19" spans="1:16" ht="15" customHeight="1">
      <c r="A19" s="104"/>
      <c r="B19" s="104" t="s">
        <v>79</v>
      </c>
      <c r="C19" s="293" t="s">
        <v>80</v>
      </c>
      <c r="D19" s="294"/>
      <c r="E19" s="294"/>
      <c r="F19" s="294"/>
      <c r="G19" s="295"/>
      <c r="H19" s="192">
        <v>3225.53</v>
      </c>
      <c r="I19" s="103">
        <v>1981.68</v>
      </c>
      <c r="J19" s="103">
        <v>513.27</v>
      </c>
      <c r="K19" s="192">
        <v>1000</v>
      </c>
      <c r="L19" s="275">
        <v>1000</v>
      </c>
      <c r="M19" s="275"/>
      <c r="N19" s="275">
        <v>1000</v>
      </c>
      <c r="O19" s="275"/>
      <c r="P19" s="275"/>
    </row>
    <row r="20" spans="1:16" ht="15" customHeight="1">
      <c r="A20" s="101"/>
      <c r="B20" s="101" t="s">
        <v>77</v>
      </c>
      <c r="C20" s="289" t="s">
        <v>12</v>
      </c>
      <c r="D20" s="290"/>
      <c r="E20" s="290"/>
      <c r="F20" s="290"/>
      <c r="G20" s="291"/>
      <c r="H20" s="112">
        <v>3225.53</v>
      </c>
      <c r="I20" s="102">
        <v>1981.68</v>
      </c>
      <c r="J20" s="102">
        <v>513.27</v>
      </c>
      <c r="K20" s="102">
        <v>1000</v>
      </c>
      <c r="L20" s="273">
        <v>1000</v>
      </c>
      <c r="M20" s="273"/>
      <c r="N20" s="273">
        <v>1000</v>
      </c>
      <c r="O20" s="273"/>
      <c r="P20" s="273"/>
    </row>
    <row r="21" spans="1:16" ht="15" customHeight="1">
      <c r="A21" s="101"/>
      <c r="B21" s="101" t="s">
        <v>78</v>
      </c>
      <c r="C21" s="289" t="s">
        <v>23</v>
      </c>
      <c r="D21" s="290"/>
      <c r="E21" s="290"/>
      <c r="F21" s="290"/>
      <c r="G21" s="291"/>
      <c r="H21" s="112">
        <v>3225.53</v>
      </c>
      <c r="I21" s="102">
        <v>1981.68</v>
      </c>
      <c r="J21" s="102">
        <v>513.27</v>
      </c>
      <c r="K21" s="112">
        <v>1000</v>
      </c>
      <c r="L21" s="292">
        <v>1000</v>
      </c>
      <c r="M21" s="292"/>
      <c r="N21" s="292">
        <v>1000</v>
      </c>
      <c r="O21" s="292"/>
      <c r="P21" s="292"/>
    </row>
    <row r="22" spans="1:16">
      <c r="A22" s="94"/>
      <c r="B22" s="94" t="s">
        <v>81</v>
      </c>
      <c r="C22" s="274" t="s">
        <v>38</v>
      </c>
      <c r="D22" s="274"/>
      <c r="E22" s="274"/>
      <c r="F22" s="274"/>
      <c r="G22" s="274"/>
      <c r="H22" s="192">
        <v>21569.71</v>
      </c>
      <c r="I22" s="95">
        <v>16348</v>
      </c>
      <c r="J22" s="95">
        <v>8213.3700000000008</v>
      </c>
      <c r="K22" s="192">
        <v>15000</v>
      </c>
      <c r="L22" s="275">
        <v>15000</v>
      </c>
      <c r="M22" s="275"/>
      <c r="N22" s="275">
        <v>15000</v>
      </c>
      <c r="O22" s="275"/>
      <c r="P22" s="275"/>
    </row>
    <row r="23" spans="1:16">
      <c r="A23" s="96"/>
      <c r="B23" s="96" t="s">
        <v>77</v>
      </c>
      <c r="C23" s="272" t="s">
        <v>12</v>
      </c>
      <c r="D23" s="272"/>
      <c r="E23" s="272"/>
      <c r="F23" s="272"/>
      <c r="G23" s="272"/>
      <c r="H23" s="112">
        <v>21569.71</v>
      </c>
      <c r="I23" s="97">
        <v>16348</v>
      </c>
      <c r="J23" s="97">
        <v>8213.3700000000008</v>
      </c>
      <c r="K23" s="97">
        <v>15000</v>
      </c>
      <c r="L23" s="273">
        <v>15000</v>
      </c>
      <c r="M23" s="273"/>
      <c r="N23" s="273">
        <v>15000</v>
      </c>
      <c r="O23" s="273"/>
      <c r="P23" s="273"/>
    </row>
    <row r="24" spans="1:16">
      <c r="A24" s="96"/>
      <c r="B24" s="96" t="s">
        <v>78</v>
      </c>
      <c r="C24" s="272" t="s">
        <v>23</v>
      </c>
      <c r="D24" s="272"/>
      <c r="E24" s="272"/>
      <c r="F24" s="272"/>
      <c r="G24" s="272"/>
      <c r="H24" s="112">
        <v>21569.71</v>
      </c>
      <c r="I24" s="97">
        <v>16348</v>
      </c>
      <c r="J24" s="97">
        <v>8213.3700000000008</v>
      </c>
      <c r="K24" s="97">
        <v>15000</v>
      </c>
      <c r="L24" s="273">
        <v>15000</v>
      </c>
      <c r="M24" s="273"/>
      <c r="N24" s="273">
        <v>15000</v>
      </c>
      <c r="O24" s="273"/>
      <c r="P24" s="273"/>
    </row>
    <row r="25" spans="1:16">
      <c r="A25" s="94"/>
      <c r="B25" s="94" t="s">
        <v>82</v>
      </c>
      <c r="C25" s="274" t="s">
        <v>34</v>
      </c>
      <c r="D25" s="274"/>
      <c r="E25" s="274"/>
      <c r="F25" s="274"/>
      <c r="G25" s="274"/>
      <c r="H25" s="117">
        <v>1468.51</v>
      </c>
      <c r="I25" s="95">
        <v>2500</v>
      </c>
      <c r="J25" s="95">
        <v>963</v>
      </c>
      <c r="K25" s="192">
        <v>3000</v>
      </c>
      <c r="L25" s="275">
        <v>3000</v>
      </c>
      <c r="M25" s="275"/>
      <c r="N25" s="275">
        <v>3000</v>
      </c>
      <c r="O25" s="275"/>
      <c r="P25" s="275"/>
    </row>
    <row r="26" spans="1:16">
      <c r="A26" s="96"/>
      <c r="B26" s="96" t="s">
        <v>77</v>
      </c>
      <c r="C26" s="272" t="s">
        <v>12</v>
      </c>
      <c r="D26" s="272"/>
      <c r="E26" s="272"/>
      <c r="F26" s="272"/>
      <c r="G26" s="272"/>
      <c r="H26" s="97">
        <v>1468.51</v>
      </c>
      <c r="I26" s="97">
        <v>2500</v>
      </c>
      <c r="J26" s="97">
        <v>963</v>
      </c>
      <c r="K26" s="97">
        <v>3000</v>
      </c>
      <c r="L26" s="273">
        <v>3000</v>
      </c>
      <c r="M26" s="273"/>
      <c r="N26" s="273">
        <v>3000</v>
      </c>
      <c r="O26" s="273"/>
      <c r="P26" s="273"/>
    </row>
    <row r="27" spans="1:16" ht="15" customHeight="1">
      <c r="A27" s="174"/>
      <c r="B27" s="174"/>
      <c r="C27" s="272" t="s">
        <v>23</v>
      </c>
      <c r="D27" s="272"/>
      <c r="E27" s="272"/>
      <c r="F27" s="272"/>
      <c r="G27" s="272"/>
      <c r="H27" s="175">
        <v>1468.51</v>
      </c>
      <c r="I27" s="175">
        <v>1500</v>
      </c>
      <c r="J27" s="175">
        <v>963</v>
      </c>
      <c r="K27" s="175">
        <v>3000</v>
      </c>
      <c r="L27" s="273">
        <v>3000</v>
      </c>
      <c r="M27" s="273"/>
      <c r="N27" s="273">
        <v>3000</v>
      </c>
      <c r="O27" s="273"/>
      <c r="P27" s="273"/>
    </row>
    <row r="28" spans="1:16" ht="15" customHeight="1">
      <c r="A28" s="173"/>
      <c r="B28" s="173" t="s">
        <v>175</v>
      </c>
      <c r="C28" s="274" t="s">
        <v>160</v>
      </c>
      <c r="D28" s="274"/>
      <c r="E28" s="274"/>
      <c r="F28" s="274"/>
      <c r="G28" s="274"/>
      <c r="H28" s="117">
        <v>2000</v>
      </c>
      <c r="I28" s="177">
        <v>0</v>
      </c>
      <c r="J28" s="177">
        <v>730.18</v>
      </c>
      <c r="K28" s="192">
        <v>500</v>
      </c>
      <c r="L28" s="275">
        <v>500</v>
      </c>
      <c r="M28" s="275"/>
      <c r="N28" s="275">
        <v>500</v>
      </c>
      <c r="O28" s="275"/>
      <c r="P28" s="275"/>
    </row>
    <row r="29" spans="1:16" ht="15" customHeight="1">
      <c r="A29" s="174"/>
      <c r="B29" s="174" t="s">
        <v>77</v>
      </c>
      <c r="C29" s="272" t="s">
        <v>12</v>
      </c>
      <c r="D29" s="272"/>
      <c r="E29" s="272"/>
      <c r="F29" s="272"/>
      <c r="G29" s="272"/>
      <c r="H29" s="112">
        <v>2000</v>
      </c>
      <c r="I29" s="175"/>
      <c r="J29" s="175">
        <v>730.18</v>
      </c>
      <c r="K29" s="175">
        <v>500</v>
      </c>
      <c r="L29" s="273">
        <v>500</v>
      </c>
      <c r="M29" s="273"/>
      <c r="N29" s="273">
        <v>500</v>
      </c>
      <c r="O29" s="273"/>
      <c r="P29" s="273"/>
    </row>
    <row r="30" spans="1:16" ht="15" customHeight="1">
      <c r="A30" s="174"/>
      <c r="B30" s="174" t="s">
        <v>78</v>
      </c>
      <c r="C30" s="272" t="s">
        <v>23</v>
      </c>
      <c r="D30" s="272"/>
      <c r="E30" s="272"/>
      <c r="F30" s="272"/>
      <c r="G30" s="272"/>
      <c r="H30" s="112">
        <v>2000</v>
      </c>
      <c r="I30" s="175"/>
      <c r="J30" s="175">
        <v>730.18</v>
      </c>
      <c r="K30" s="175">
        <v>500</v>
      </c>
      <c r="L30" s="273">
        <v>500</v>
      </c>
      <c r="M30" s="273"/>
      <c r="N30" s="273">
        <v>500</v>
      </c>
      <c r="O30" s="273"/>
      <c r="P30" s="273"/>
    </row>
    <row r="31" spans="1:16">
      <c r="A31" s="96"/>
      <c r="B31" s="96"/>
      <c r="C31" s="272"/>
      <c r="D31" s="272"/>
      <c r="E31" s="272"/>
      <c r="F31" s="272"/>
      <c r="G31" s="272"/>
      <c r="H31" s="97"/>
      <c r="I31" s="97"/>
      <c r="J31" s="97"/>
      <c r="K31" s="97"/>
      <c r="L31" s="273"/>
      <c r="M31" s="273"/>
      <c r="N31" s="273"/>
      <c r="O31" s="273"/>
      <c r="P31" s="273"/>
    </row>
    <row r="32" spans="1:16" ht="38.25">
      <c r="A32" s="98"/>
      <c r="B32" s="98" t="s">
        <v>83</v>
      </c>
      <c r="C32" s="298" t="s">
        <v>84</v>
      </c>
      <c r="D32" s="298"/>
      <c r="E32" s="298"/>
      <c r="F32" s="298"/>
      <c r="G32" s="298"/>
      <c r="H32" s="196">
        <v>729.96</v>
      </c>
      <c r="I32" s="196">
        <v>729.96</v>
      </c>
      <c r="J32" s="118">
        <v>729.98</v>
      </c>
      <c r="K32" s="196">
        <v>729.96</v>
      </c>
      <c r="L32" s="279">
        <v>729.96</v>
      </c>
      <c r="M32" s="279"/>
      <c r="N32" s="279">
        <v>729.96</v>
      </c>
      <c r="O32" s="279"/>
      <c r="P32" s="279"/>
    </row>
    <row r="33" spans="1:18">
      <c r="A33" s="94"/>
      <c r="B33" s="94" t="s">
        <v>76</v>
      </c>
      <c r="C33" s="274" t="s">
        <v>11</v>
      </c>
      <c r="D33" s="274"/>
      <c r="E33" s="274"/>
      <c r="F33" s="274"/>
      <c r="G33" s="274"/>
      <c r="H33" s="95">
        <v>729.96</v>
      </c>
      <c r="I33" s="95">
        <v>729.96</v>
      </c>
      <c r="J33" s="95">
        <v>729.98</v>
      </c>
      <c r="K33" s="117">
        <v>729.96</v>
      </c>
      <c r="L33" s="278">
        <v>729.96</v>
      </c>
      <c r="M33" s="278"/>
      <c r="N33" s="278">
        <v>729.96</v>
      </c>
      <c r="O33" s="278"/>
      <c r="P33" s="278"/>
    </row>
    <row r="34" spans="1:18">
      <c r="A34" s="96"/>
      <c r="B34" s="96" t="s">
        <v>77</v>
      </c>
      <c r="C34" s="272" t="s">
        <v>12</v>
      </c>
      <c r="D34" s="272"/>
      <c r="E34" s="272"/>
      <c r="F34" s="272"/>
      <c r="G34" s="272"/>
      <c r="H34" s="97">
        <v>729.96</v>
      </c>
      <c r="I34" s="97">
        <v>729.96</v>
      </c>
      <c r="J34" s="97">
        <v>729.98</v>
      </c>
      <c r="K34" s="97">
        <v>729.96</v>
      </c>
      <c r="L34" s="273">
        <v>729.96</v>
      </c>
      <c r="M34" s="273"/>
      <c r="N34" s="273">
        <v>729.96</v>
      </c>
      <c r="O34" s="273"/>
      <c r="P34" s="273"/>
    </row>
    <row r="35" spans="1:18">
      <c r="A35" s="96"/>
      <c r="B35" s="96" t="s">
        <v>85</v>
      </c>
      <c r="C35" s="272" t="s">
        <v>13</v>
      </c>
      <c r="D35" s="272"/>
      <c r="E35" s="272"/>
      <c r="F35" s="272"/>
      <c r="G35" s="272"/>
      <c r="H35" s="106">
        <v>729.96</v>
      </c>
      <c r="I35" s="97">
        <v>729.96</v>
      </c>
      <c r="J35" s="97">
        <v>729.98</v>
      </c>
      <c r="K35" s="97">
        <v>729.96</v>
      </c>
      <c r="L35" s="273">
        <v>729.96</v>
      </c>
      <c r="M35" s="273"/>
      <c r="N35" s="273">
        <v>729.96</v>
      </c>
      <c r="O35" s="273"/>
      <c r="P35" s="273"/>
    </row>
    <row r="36" spans="1:18" ht="38.25">
      <c r="A36" s="98"/>
      <c r="B36" s="98" t="s">
        <v>86</v>
      </c>
      <c r="C36" s="298" t="s">
        <v>87</v>
      </c>
      <c r="D36" s="298"/>
      <c r="E36" s="298"/>
      <c r="F36" s="298"/>
      <c r="G36" s="298"/>
      <c r="H36" s="196">
        <v>105.84</v>
      </c>
      <c r="I36" s="197">
        <v>108</v>
      </c>
      <c r="J36" s="99">
        <v>93.66</v>
      </c>
      <c r="K36" s="196">
        <v>108</v>
      </c>
      <c r="L36" s="279">
        <v>108</v>
      </c>
      <c r="M36" s="279"/>
      <c r="N36" s="279">
        <v>108</v>
      </c>
      <c r="O36" s="279"/>
      <c r="P36" s="279"/>
    </row>
    <row r="37" spans="1:18">
      <c r="A37" s="94"/>
      <c r="B37" s="94" t="s">
        <v>82</v>
      </c>
      <c r="C37" s="274" t="s">
        <v>34</v>
      </c>
      <c r="D37" s="274"/>
      <c r="E37" s="274"/>
      <c r="F37" s="274"/>
      <c r="G37" s="274"/>
      <c r="H37" s="205">
        <v>105.84</v>
      </c>
      <c r="I37" s="95">
        <v>108</v>
      </c>
      <c r="J37" s="95">
        <v>93.66</v>
      </c>
      <c r="K37" s="117">
        <v>108</v>
      </c>
      <c r="L37" s="278">
        <v>108</v>
      </c>
      <c r="M37" s="278"/>
      <c r="N37" s="278">
        <v>108</v>
      </c>
      <c r="O37" s="278"/>
      <c r="P37" s="278"/>
    </row>
    <row r="38" spans="1:18">
      <c r="A38" s="96"/>
      <c r="B38" s="96" t="s">
        <v>77</v>
      </c>
      <c r="C38" s="272" t="s">
        <v>12</v>
      </c>
      <c r="D38" s="272"/>
      <c r="E38" s="272"/>
      <c r="F38" s="272"/>
      <c r="G38" s="272"/>
      <c r="H38" s="112">
        <v>105.84</v>
      </c>
      <c r="I38" s="105">
        <v>108</v>
      </c>
      <c r="J38" s="106">
        <v>93.66</v>
      </c>
      <c r="K38" s="105">
        <v>108</v>
      </c>
      <c r="L38" s="273">
        <v>108</v>
      </c>
      <c r="M38" s="273"/>
      <c r="N38" s="273">
        <v>108</v>
      </c>
      <c r="O38" s="273"/>
      <c r="P38" s="273"/>
    </row>
    <row r="39" spans="1:18">
      <c r="A39" s="96"/>
      <c r="B39" s="96" t="s">
        <v>88</v>
      </c>
      <c r="C39" s="272" t="s">
        <v>52</v>
      </c>
      <c r="D39" s="272"/>
      <c r="E39" s="272"/>
      <c r="F39" s="272"/>
      <c r="G39" s="272"/>
      <c r="H39" s="112">
        <v>105.84</v>
      </c>
      <c r="I39" s="105">
        <v>108</v>
      </c>
      <c r="J39" s="106">
        <v>93.66</v>
      </c>
      <c r="K39" s="105">
        <v>108</v>
      </c>
      <c r="L39" s="273">
        <v>108</v>
      </c>
      <c r="M39" s="273"/>
      <c r="N39" s="273">
        <v>108</v>
      </c>
      <c r="O39" s="273"/>
      <c r="P39" s="273"/>
    </row>
    <row r="40" spans="1:18" ht="38.25">
      <c r="A40" s="98"/>
      <c r="B40" s="98" t="s">
        <v>177</v>
      </c>
      <c r="C40" s="298" t="s">
        <v>176</v>
      </c>
      <c r="D40" s="298"/>
      <c r="E40" s="298"/>
      <c r="F40" s="298"/>
      <c r="G40" s="298"/>
      <c r="H40" s="123">
        <v>0</v>
      </c>
      <c r="I40" s="118">
        <v>0</v>
      </c>
      <c r="J40" s="118">
        <v>0</v>
      </c>
      <c r="K40" s="196">
        <v>4000</v>
      </c>
      <c r="L40" s="279">
        <v>4000</v>
      </c>
      <c r="M40" s="279"/>
      <c r="N40" s="279">
        <v>4000</v>
      </c>
      <c r="O40" s="279"/>
      <c r="P40" s="279"/>
    </row>
    <row r="41" spans="1:18" ht="15" customHeight="1">
      <c r="A41" s="94"/>
      <c r="B41" s="94" t="s">
        <v>82</v>
      </c>
      <c r="C41" s="274" t="s">
        <v>34</v>
      </c>
      <c r="D41" s="274"/>
      <c r="E41" s="274"/>
      <c r="F41" s="274"/>
      <c r="G41" s="274"/>
      <c r="H41" s="95">
        <v>0</v>
      </c>
      <c r="I41" s="95">
        <v>0</v>
      </c>
      <c r="J41" s="95">
        <v>0</v>
      </c>
      <c r="K41" s="117">
        <v>4000</v>
      </c>
      <c r="L41" s="278">
        <v>4000</v>
      </c>
      <c r="M41" s="278"/>
      <c r="N41" s="278">
        <v>4000</v>
      </c>
      <c r="O41" s="278"/>
      <c r="P41" s="278"/>
    </row>
    <row r="42" spans="1:18">
      <c r="A42" s="96"/>
      <c r="B42" s="96" t="s">
        <v>77</v>
      </c>
      <c r="C42" s="272" t="s">
        <v>12</v>
      </c>
      <c r="D42" s="272"/>
      <c r="E42" s="272"/>
      <c r="F42" s="272"/>
      <c r="G42" s="272"/>
      <c r="H42" s="97">
        <v>0</v>
      </c>
      <c r="I42" s="97">
        <v>0</v>
      </c>
      <c r="J42" s="97">
        <v>0</v>
      </c>
      <c r="K42" s="97">
        <v>0</v>
      </c>
      <c r="L42" s="273">
        <v>0</v>
      </c>
      <c r="M42" s="273"/>
      <c r="N42" s="273">
        <v>0</v>
      </c>
      <c r="O42" s="273"/>
      <c r="P42" s="273"/>
      <c r="Q42" s="77"/>
      <c r="R42" s="77"/>
    </row>
    <row r="43" spans="1:18">
      <c r="A43" s="96"/>
      <c r="B43" s="96" t="s">
        <v>85</v>
      </c>
      <c r="C43" s="272" t="s">
        <v>13</v>
      </c>
      <c r="D43" s="272"/>
      <c r="E43" s="272"/>
      <c r="F43" s="272"/>
      <c r="G43" s="272"/>
      <c r="H43" s="97">
        <v>0</v>
      </c>
      <c r="I43" s="97">
        <v>0</v>
      </c>
      <c r="J43" s="97">
        <v>0</v>
      </c>
      <c r="K43" s="97">
        <v>0</v>
      </c>
      <c r="L43" s="273">
        <v>0</v>
      </c>
      <c r="M43" s="273"/>
      <c r="N43" s="273">
        <v>0</v>
      </c>
      <c r="O43" s="273"/>
      <c r="P43" s="273"/>
      <c r="Q43" s="77"/>
      <c r="R43" s="77"/>
    </row>
    <row r="44" spans="1:18">
      <c r="A44" s="96"/>
      <c r="B44" s="96" t="s">
        <v>78</v>
      </c>
      <c r="C44" s="272" t="s">
        <v>23</v>
      </c>
      <c r="D44" s="272"/>
      <c r="E44" s="272"/>
      <c r="F44" s="272"/>
      <c r="G44" s="272"/>
      <c r="H44" s="97">
        <v>0</v>
      </c>
      <c r="I44" s="97">
        <v>0</v>
      </c>
      <c r="J44" s="97">
        <v>0</v>
      </c>
      <c r="K44" s="97">
        <v>4000</v>
      </c>
      <c r="L44" s="273">
        <v>4000</v>
      </c>
      <c r="M44" s="273"/>
      <c r="N44" s="273">
        <v>4000</v>
      </c>
      <c r="O44" s="273"/>
      <c r="P44" s="273"/>
      <c r="Q44" s="77"/>
      <c r="R44" s="77"/>
    </row>
    <row r="45" spans="1:18" ht="38.25">
      <c r="A45" s="172"/>
      <c r="B45" s="172" t="s">
        <v>178</v>
      </c>
      <c r="C45" s="298" t="s">
        <v>179</v>
      </c>
      <c r="D45" s="298"/>
      <c r="E45" s="298"/>
      <c r="F45" s="298"/>
      <c r="G45" s="298"/>
      <c r="H45" s="196">
        <v>30</v>
      </c>
      <c r="I45" s="196">
        <v>10970</v>
      </c>
      <c r="J45" s="178">
        <v>0</v>
      </c>
      <c r="K45" s="196">
        <v>0</v>
      </c>
      <c r="L45" s="279">
        <v>0</v>
      </c>
      <c r="M45" s="279"/>
      <c r="N45" s="279">
        <v>0</v>
      </c>
      <c r="O45" s="279"/>
      <c r="P45" s="279"/>
      <c r="Q45" s="176"/>
      <c r="R45" s="176"/>
    </row>
    <row r="46" spans="1:18">
      <c r="A46" s="94"/>
      <c r="B46" s="94" t="s">
        <v>82</v>
      </c>
      <c r="C46" s="274" t="s">
        <v>34</v>
      </c>
      <c r="D46" s="274"/>
      <c r="E46" s="274"/>
      <c r="F46" s="274"/>
      <c r="G46" s="274"/>
      <c r="H46" s="95">
        <v>30</v>
      </c>
      <c r="I46" s="95">
        <v>10970</v>
      </c>
      <c r="J46" s="95">
        <v>0</v>
      </c>
      <c r="K46" s="95">
        <v>0</v>
      </c>
      <c r="L46" s="282">
        <v>0</v>
      </c>
      <c r="M46" s="282"/>
      <c r="N46" s="282">
        <v>0</v>
      </c>
      <c r="O46" s="282"/>
      <c r="P46" s="282"/>
    </row>
    <row r="47" spans="1:18">
      <c r="A47" s="96"/>
      <c r="B47" s="96" t="s">
        <v>77</v>
      </c>
      <c r="C47" s="272" t="s">
        <v>12</v>
      </c>
      <c r="D47" s="272"/>
      <c r="E47" s="272"/>
      <c r="F47" s="272"/>
      <c r="G47" s="272"/>
      <c r="H47" s="97">
        <v>0</v>
      </c>
      <c r="I47" s="97">
        <v>10970</v>
      </c>
      <c r="J47" s="97">
        <v>0</v>
      </c>
      <c r="K47" s="97">
        <v>0</v>
      </c>
      <c r="L47" s="273">
        <v>0</v>
      </c>
      <c r="M47" s="273"/>
      <c r="N47" s="273">
        <v>0</v>
      </c>
      <c r="O47" s="273"/>
      <c r="P47" s="273"/>
    </row>
    <row r="48" spans="1:18" ht="15" customHeight="1">
      <c r="A48" s="96"/>
      <c r="B48" s="174" t="s">
        <v>78</v>
      </c>
      <c r="C48" s="272" t="s">
        <v>23</v>
      </c>
      <c r="D48" s="272"/>
      <c r="E48" s="272"/>
      <c r="F48" s="272"/>
      <c r="G48" s="272"/>
      <c r="H48" s="97">
        <v>0</v>
      </c>
      <c r="I48" s="97">
        <v>5470</v>
      </c>
      <c r="J48" s="97">
        <v>0</v>
      </c>
      <c r="K48" s="97">
        <v>0</v>
      </c>
      <c r="L48" s="273">
        <v>0</v>
      </c>
      <c r="M48" s="273"/>
      <c r="N48" s="273">
        <v>0</v>
      </c>
      <c r="O48" s="273"/>
      <c r="P48" s="273"/>
    </row>
    <row r="49" spans="1:18">
      <c r="A49" s="96"/>
      <c r="B49" s="96">
        <v>36</v>
      </c>
      <c r="C49" s="272" t="s">
        <v>180</v>
      </c>
      <c r="D49" s="272"/>
      <c r="E49" s="272"/>
      <c r="F49" s="272"/>
      <c r="G49" s="272"/>
      <c r="H49" s="97">
        <v>30</v>
      </c>
      <c r="I49" s="97">
        <v>5500</v>
      </c>
      <c r="J49" s="97">
        <v>0</v>
      </c>
      <c r="K49" s="97">
        <v>0</v>
      </c>
      <c r="L49" s="273">
        <v>0</v>
      </c>
      <c r="M49" s="273"/>
      <c r="N49" s="273">
        <v>0</v>
      </c>
      <c r="O49" s="273"/>
      <c r="P49" s="273"/>
    </row>
    <row r="50" spans="1:18" ht="38.25">
      <c r="A50" s="98"/>
      <c r="B50" s="98" t="s">
        <v>89</v>
      </c>
      <c r="C50" s="298" t="s">
        <v>90</v>
      </c>
      <c r="D50" s="298"/>
      <c r="E50" s="298"/>
      <c r="F50" s="298"/>
      <c r="G50" s="298"/>
      <c r="H50" s="198">
        <v>48472.9</v>
      </c>
      <c r="I50" s="154">
        <v>0</v>
      </c>
      <c r="J50" s="119">
        <v>54818.01</v>
      </c>
      <c r="K50" s="155">
        <v>0</v>
      </c>
      <c r="L50" s="276">
        <v>0</v>
      </c>
      <c r="M50" s="276"/>
      <c r="N50" s="276">
        <v>0</v>
      </c>
      <c r="O50" s="276"/>
      <c r="P50" s="276"/>
    </row>
    <row r="51" spans="1:18">
      <c r="A51" s="94"/>
      <c r="B51" s="94" t="s">
        <v>79</v>
      </c>
      <c r="C51" s="274" t="s">
        <v>80</v>
      </c>
      <c r="D51" s="274"/>
      <c r="E51" s="274"/>
      <c r="F51" s="274"/>
      <c r="G51" s="274"/>
      <c r="H51" s="117">
        <v>11389.89</v>
      </c>
      <c r="I51" s="107">
        <v>0</v>
      </c>
      <c r="J51" s="103">
        <v>0</v>
      </c>
      <c r="K51" s="103">
        <v>0</v>
      </c>
      <c r="L51" s="282">
        <v>0</v>
      </c>
      <c r="M51" s="282"/>
      <c r="N51" s="282">
        <v>0</v>
      </c>
      <c r="O51" s="282"/>
      <c r="P51" s="282"/>
    </row>
    <row r="52" spans="1:18">
      <c r="A52" s="96"/>
      <c r="B52" s="96" t="s">
        <v>77</v>
      </c>
      <c r="C52" s="272" t="s">
        <v>12</v>
      </c>
      <c r="D52" s="272"/>
      <c r="E52" s="272"/>
      <c r="F52" s="272"/>
      <c r="G52" s="272"/>
      <c r="H52" s="112">
        <v>11389.89</v>
      </c>
      <c r="I52" s="108">
        <v>0</v>
      </c>
      <c r="J52" s="97">
        <v>0</v>
      </c>
      <c r="K52" s="97">
        <v>0</v>
      </c>
      <c r="L52" s="273">
        <v>0</v>
      </c>
      <c r="M52" s="273"/>
      <c r="N52" s="273">
        <v>0</v>
      </c>
      <c r="O52" s="273"/>
      <c r="P52" s="273"/>
    </row>
    <row r="53" spans="1:18">
      <c r="A53" s="96"/>
      <c r="B53" s="96" t="s">
        <v>78</v>
      </c>
      <c r="C53" s="272" t="s">
        <v>23</v>
      </c>
      <c r="D53" s="272"/>
      <c r="E53" s="272"/>
      <c r="F53" s="272"/>
      <c r="G53" s="272"/>
      <c r="H53" s="112">
        <v>11389.89</v>
      </c>
      <c r="I53" s="108">
        <v>0</v>
      </c>
      <c r="J53" s="97">
        <v>0</v>
      </c>
      <c r="K53" s="97">
        <v>0</v>
      </c>
      <c r="L53" s="273">
        <v>0</v>
      </c>
      <c r="M53" s="273"/>
      <c r="N53" s="273">
        <v>0</v>
      </c>
      <c r="O53" s="273"/>
      <c r="P53" s="273"/>
    </row>
    <row r="54" spans="1:18">
      <c r="A54" s="94"/>
      <c r="B54" s="94" t="s">
        <v>91</v>
      </c>
      <c r="C54" s="274" t="s">
        <v>36</v>
      </c>
      <c r="D54" s="274"/>
      <c r="E54" s="274"/>
      <c r="F54" s="274"/>
      <c r="G54" s="274"/>
      <c r="H54" s="117">
        <v>37083.01</v>
      </c>
      <c r="I54" s="109">
        <v>0</v>
      </c>
      <c r="J54" s="95">
        <v>54818.01</v>
      </c>
      <c r="K54" s="95">
        <v>0</v>
      </c>
      <c r="L54" s="282">
        <v>0</v>
      </c>
      <c r="M54" s="282"/>
      <c r="N54" s="282">
        <v>0</v>
      </c>
      <c r="O54" s="282"/>
      <c r="P54" s="282"/>
    </row>
    <row r="55" spans="1:18">
      <c r="A55" s="96"/>
      <c r="B55" s="96" t="s">
        <v>77</v>
      </c>
      <c r="C55" s="272" t="s">
        <v>12</v>
      </c>
      <c r="D55" s="272"/>
      <c r="E55" s="272"/>
      <c r="F55" s="272"/>
      <c r="G55" s="272"/>
      <c r="H55" s="112">
        <v>37083.01</v>
      </c>
      <c r="I55" s="110">
        <v>0</v>
      </c>
      <c r="J55" s="97">
        <v>54818.01</v>
      </c>
      <c r="K55" s="97">
        <v>0</v>
      </c>
      <c r="L55" s="273">
        <v>0</v>
      </c>
      <c r="M55" s="273"/>
      <c r="N55" s="273">
        <v>0</v>
      </c>
      <c r="O55" s="273"/>
      <c r="P55" s="273"/>
    </row>
    <row r="56" spans="1:18">
      <c r="A56" s="96"/>
      <c r="B56" s="96" t="s">
        <v>78</v>
      </c>
      <c r="C56" s="272" t="s">
        <v>23</v>
      </c>
      <c r="D56" s="272"/>
      <c r="E56" s="272"/>
      <c r="F56" s="272"/>
      <c r="G56" s="272"/>
      <c r="H56" s="112">
        <v>37083.01</v>
      </c>
      <c r="I56" s="110">
        <v>0</v>
      </c>
      <c r="J56" s="97">
        <v>54818.01</v>
      </c>
      <c r="K56" s="97">
        <v>0</v>
      </c>
      <c r="L56" s="273">
        <v>0</v>
      </c>
      <c r="M56" s="273"/>
      <c r="N56" s="273">
        <v>0</v>
      </c>
      <c r="O56" s="273"/>
      <c r="P56" s="273"/>
    </row>
    <row r="57" spans="1:18" ht="38.25">
      <c r="A57" s="98"/>
      <c r="B57" s="98" t="s">
        <v>119</v>
      </c>
      <c r="C57" s="298" t="s">
        <v>118</v>
      </c>
      <c r="D57" s="298"/>
      <c r="E57" s="298"/>
      <c r="F57" s="298"/>
      <c r="G57" s="298"/>
      <c r="H57" s="196">
        <v>232.09</v>
      </c>
      <c r="I57" s="118">
        <v>0</v>
      </c>
      <c r="J57" s="118">
        <v>232.09</v>
      </c>
      <c r="K57" s="118">
        <v>0</v>
      </c>
      <c r="L57" s="276">
        <v>0</v>
      </c>
      <c r="M57" s="276"/>
      <c r="N57" s="276">
        <v>0</v>
      </c>
      <c r="O57" s="276"/>
      <c r="P57" s="276"/>
    </row>
    <row r="58" spans="1:18">
      <c r="A58" s="96"/>
      <c r="B58" s="96" t="s">
        <v>82</v>
      </c>
      <c r="C58" s="272" t="s">
        <v>34</v>
      </c>
      <c r="D58" s="272"/>
      <c r="E58" s="272"/>
      <c r="F58" s="272"/>
      <c r="G58" s="272"/>
      <c r="H58" s="112">
        <v>232.09</v>
      </c>
      <c r="I58" s="97">
        <v>0</v>
      </c>
      <c r="J58" s="97">
        <v>232.09</v>
      </c>
      <c r="K58" s="97">
        <v>0</v>
      </c>
      <c r="L58" s="273">
        <v>0</v>
      </c>
      <c r="M58" s="273"/>
      <c r="N58" s="273">
        <v>0</v>
      </c>
      <c r="O58" s="273"/>
      <c r="P58" s="273"/>
    </row>
    <row r="59" spans="1:18">
      <c r="A59" s="96"/>
      <c r="B59" s="96" t="s">
        <v>77</v>
      </c>
      <c r="C59" s="272" t="s">
        <v>12</v>
      </c>
      <c r="D59" s="272"/>
      <c r="E59" s="272"/>
      <c r="F59" s="272"/>
      <c r="G59" s="272"/>
      <c r="H59" s="112">
        <v>232.09</v>
      </c>
      <c r="I59" s="97">
        <v>0</v>
      </c>
      <c r="J59" s="97">
        <v>232.09</v>
      </c>
      <c r="K59" s="97">
        <v>0</v>
      </c>
      <c r="L59" s="273">
        <v>0</v>
      </c>
      <c r="M59" s="273"/>
      <c r="N59" s="273">
        <v>0</v>
      </c>
      <c r="O59" s="273"/>
      <c r="P59" s="273"/>
    </row>
    <row r="60" spans="1:18">
      <c r="A60" s="113"/>
      <c r="B60" s="113" t="s">
        <v>78</v>
      </c>
      <c r="C60" s="299" t="s">
        <v>23</v>
      </c>
      <c r="D60" s="299"/>
      <c r="E60" s="299"/>
      <c r="F60" s="299"/>
      <c r="G60" s="299"/>
      <c r="H60" s="124">
        <v>232.09</v>
      </c>
      <c r="I60" s="114"/>
      <c r="J60" s="114">
        <v>232.09</v>
      </c>
      <c r="K60" s="114">
        <v>0</v>
      </c>
      <c r="L60" s="285">
        <v>0</v>
      </c>
      <c r="M60" s="285"/>
      <c r="N60" s="285">
        <v>0</v>
      </c>
      <c r="O60" s="285"/>
      <c r="P60" s="285"/>
    </row>
    <row r="61" spans="1:18" ht="25.5">
      <c r="A61" s="92"/>
      <c r="B61" s="92" t="s">
        <v>93</v>
      </c>
      <c r="C61" s="288" t="s">
        <v>94</v>
      </c>
      <c r="D61" s="288"/>
      <c r="E61" s="288"/>
      <c r="F61" s="288"/>
      <c r="G61" s="288"/>
      <c r="H61" s="126">
        <f>SUM(H77=SUM(H7762+H77))</f>
        <v>1</v>
      </c>
      <c r="I61" s="187">
        <f>SUM(I62+I77)</f>
        <v>2281126.16</v>
      </c>
      <c r="J61" s="93">
        <v>1707144.76</v>
      </c>
      <c r="K61" s="187">
        <f>SUM(K62+K77)</f>
        <v>2164701.9900000002</v>
      </c>
      <c r="L61" s="187">
        <f t="shared" ref="L61:N61" si="0">SUM(L62+L77)</f>
        <v>2165701.9900000002</v>
      </c>
      <c r="M61" s="187">
        <f t="shared" si="0"/>
        <v>170024.97</v>
      </c>
      <c r="N61" s="187">
        <f t="shared" si="0"/>
        <v>2165946.9700000002</v>
      </c>
      <c r="O61" s="286">
        <f>SUM(O62+N77)</f>
        <v>2165701.9900000002</v>
      </c>
      <c r="P61" s="286"/>
    </row>
    <row r="62" spans="1:18" ht="38.25">
      <c r="A62" s="98"/>
      <c r="B62" s="98" t="s">
        <v>95</v>
      </c>
      <c r="C62" s="298" t="s">
        <v>96</v>
      </c>
      <c r="D62" s="298"/>
      <c r="E62" s="298"/>
      <c r="F62" s="298"/>
      <c r="G62" s="298"/>
      <c r="H62" s="118">
        <f>SUM(H63+H68+H72)</f>
        <v>2014738.3499999999</v>
      </c>
      <c r="I62" s="118">
        <f>SUM(I63+I68+I72)</f>
        <v>2252217.02</v>
      </c>
      <c r="J62" s="118">
        <v>1673647.24</v>
      </c>
      <c r="K62" s="118">
        <f>SUM(K63+K68+K72)</f>
        <v>2159701.9900000002</v>
      </c>
      <c r="L62" s="178">
        <f t="shared" ref="L62:N62" si="1">SUM(L63+L68+L72)</f>
        <v>2160701.9900000002</v>
      </c>
      <c r="M62" s="178">
        <f t="shared" si="1"/>
        <v>170024.97</v>
      </c>
      <c r="N62" s="118">
        <f t="shared" si="1"/>
        <v>2160946.9700000002</v>
      </c>
      <c r="O62" s="287">
        <f>SUM(O63+O68+N72)</f>
        <v>2160701.9900000002</v>
      </c>
      <c r="P62" s="287"/>
    </row>
    <row r="63" spans="1:18">
      <c r="A63" s="94"/>
      <c r="B63" s="94" t="s">
        <v>79</v>
      </c>
      <c r="C63" s="274" t="s">
        <v>80</v>
      </c>
      <c r="D63" s="274"/>
      <c r="E63" s="274"/>
      <c r="F63" s="274"/>
      <c r="G63" s="274"/>
      <c r="H63" s="192">
        <v>1707.77</v>
      </c>
      <c r="I63" s="206">
        <v>4100</v>
      </c>
      <c r="J63" s="95">
        <v>0</v>
      </c>
      <c r="K63" s="192">
        <v>1600</v>
      </c>
      <c r="L63" s="192">
        <v>1600</v>
      </c>
      <c r="M63" s="192">
        <v>1100</v>
      </c>
      <c r="N63" s="192">
        <v>1100</v>
      </c>
      <c r="O63" s="275">
        <v>1600</v>
      </c>
      <c r="P63" s="275"/>
    </row>
    <row r="64" spans="1:18">
      <c r="A64" s="96"/>
      <c r="B64" s="96" t="s">
        <v>77</v>
      </c>
      <c r="C64" s="272" t="s">
        <v>12</v>
      </c>
      <c r="D64" s="272"/>
      <c r="E64" s="272"/>
      <c r="F64" s="272"/>
      <c r="G64" s="272"/>
      <c r="H64" s="112"/>
      <c r="I64" s="97"/>
      <c r="J64" s="97">
        <v>0</v>
      </c>
      <c r="K64" s="97">
        <v>1600</v>
      </c>
      <c r="L64" s="175">
        <v>1600</v>
      </c>
      <c r="M64" s="175">
        <v>1100</v>
      </c>
      <c r="N64" s="136">
        <v>1100</v>
      </c>
      <c r="O64" s="273">
        <v>1600</v>
      </c>
      <c r="P64" s="273"/>
      <c r="Q64" s="77"/>
      <c r="R64" s="77"/>
    </row>
    <row r="65" spans="1:18">
      <c r="A65" s="101"/>
      <c r="B65" s="111">
        <v>31</v>
      </c>
      <c r="C65" s="296" t="s">
        <v>13</v>
      </c>
      <c r="D65" s="297"/>
      <c r="E65" s="101"/>
      <c r="F65" s="101"/>
      <c r="G65" s="101"/>
      <c r="H65" s="112"/>
      <c r="I65" s="102"/>
      <c r="J65" s="102"/>
      <c r="K65" s="102">
        <v>0</v>
      </c>
      <c r="L65" s="175">
        <v>0</v>
      </c>
      <c r="M65" s="175">
        <v>0</v>
      </c>
      <c r="N65" s="136">
        <v>0</v>
      </c>
      <c r="O65" s="273">
        <v>0</v>
      </c>
      <c r="P65" s="273"/>
      <c r="Q65" s="100"/>
      <c r="R65" s="100"/>
    </row>
    <row r="66" spans="1:18">
      <c r="A66" s="101"/>
      <c r="B66" s="101" t="s">
        <v>78</v>
      </c>
      <c r="C66" s="272" t="s">
        <v>23</v>
      </c>
      <c r="D66" s="272"/>
      <c r="E66" s="272"/>
      <c r="F66" s="272"/>
      <c r="G66" s="272"/>
      <c r="H66" s="112">
        <v>1707.77</v>
      </c>
      <c r="I66" s="102">
        <v>4000</v>
      </c>
      <c r="J66" s="102"/>
      <c r="K66" s="102">
        <v>1500</v>
      </c>
      <c r="L66" s="175">
        <v>1500</v>
      </c>
      <c r="M66" s="175">
        <v>1000</v>
      </c>
      <c r="N66" s="136">
        <v>1000</v>
      </c>
      <c r="O66" s="273">
        <v>1500</v>
      </c>
      <c r="P66" s="273"/>
      <c r="Q66" s="100"/>
      <c r="R66" s="100"/>
    </row>
    <row r="67" spans="1:18">
      <c r="A67" s="96"/>
      <c r="B67" s="111">
        <v>34</v>
      </c>
      <c r="C67" s="272" t="s">
        <v>51</v>
      </c>
      <c r="D67" s="272"/>
      <c r="E67" s="272"/>
      <c r="F67" s="272"/>
      <c r="G67" s="272"/>
      <c r="H67" s="112"/>
      <c r="I67" s="97">
        <v>100</v>
      </c>
      <c r="J67" s="97">
        <v>0</v>
      </c>
      <c r="K67" s="97">
        <v>100</v>
      </c>
      <c r="L67" s="175">
        <v>100</v>
      </c>
      <c r="M67" s="175">
        <v>100</v>
      </c>
      <c r="N67" s="136">
        <v>100</v>
      </c>
      <c r="O67" s="273">
        <v>100</v>
      </c>
      <c r="P67" s="273"/>
      <c r="Q67" s="77"/>
      <c r="R67" s="77"/>
    </row>
    <row r="68" spans="1:18">
      <c r="A68" s="94"/>
      <c r="B68" s="94" t="s">
        <v>97</v>
      </c>
      <c r="C68" s="274" t="s">
        <v>50</v>
      </c>
      <c r="D68" s="274"/>
      <c r="E68" s="274"/>
      <c r="F68" s="274"/>
      <c r="G68" s="274"/>
      <c r="H68" s="192">
        <v>163353.19</v>
      </c>
      <c r="I68" s="193">
        <v>168179.99</v>
      </c>
      <c r="J68" s="95">
        <v>163944.85</v>
      </c>
      <c r="K68" s="192">
        <v>168179.99</v>
      </c>
      <c r="L68" s="192">
        <v>168179.99</v>
      </c>
      <c r="M68" s="192">
        <v>168924.97</v>
      </c>
      <c r="N68" s="192">
        <v>168924.97</v>
      </c>
      <c r="O68" s="275">
        <v>168179.99</v>
      </c>
      <c r="P68" s="275"/>
    </row>
    <row r="69" spans="1:18">
      <c r="A69" s="96"/>
      <c r="B69" s="96" t="s">
        <v>77</v>
      </c>
      <c r="C69" s="272" t="s">
        <v>12</v>
      </c>
      <c r="D69" s="272"/>
      <c r="E69" s="272"/>
      <c r="F69" s="272"/>
      <c r="G69" s="272"/>
      <c r="H69" s="112"/>
      <c r="I69" s="97">
        <v>168179.99</v>
      </c>
      <c r="J69" s="97">
        <v>163944.85</v>
      </c>
      <c r="K69" s="97">
        <v>168179.99</v>
      </c>
      <c r="L69" s="175">
        <v>168179.99</v>
      </c>
      <c r="M69" s="175">
        <v>168924.97</v>
      </c>
      <c r="N69" s="136">
        <v>168924.97</v>
      </c>
      <c r="O69" s="273">
        <v>168179.99</v>
      </c>
      <c r="P69" s="273"/>
      <c r="Q69" s="77"/>
      <c r="R69" s="77"/>
    </row>
    <row r="70" spans="1:18">
      <c r="A70" s="96"/>
      <c r="B70" s="96" t="s">
        <v>78</v>
      </c>
      <c r="C70" s="272" t="s">
        <v>23</v>
      </c>
      <c r="D70" s="272"/>
      <c r="E70" s="272"/>
      <c r="F70" s="272"/>
      <c r="G70" s="272"/>
      <c r="H70" s="112">
        <v>162616.35</v>
      </c>
      <c r="I70" s="97">
        <v>167479.99</v>
      </c>
      <c r="J70" s="97">
        <v>162517.56</v>
      </c>
      <c r="K70" s="97">
        <v>167379.99</v>
      </c>
      <c r="L70" s="175">
        <v>167379.99</v>
      </c>
      <c r="M70" s="175">
        <v>168024.97</v>
      </c>
      <c r="N70" s="136">
        <v>168024.97</v>
      </c>
      <c r="O70" s="273">
        <v>167379.99</v>
      </c>
      <c r="P70" s="273"/>
      <c r="Q70" s="77"/>
      <c r="R70" s="77"/>
    </row>
    <row r="71" spans="1:18">
      <c r="A71" s="96"/>
      <c r="B71" s="96" t="s">
        <v>92</v>
      </c>
      <c r="C71" s="272" t="s">
        <v>51</v>
      </c>
      <c r="D71" s="272"/>
      <c r="E71" s="272"/>
      <c r="F71" s="272"/>
      <c r="G71" s="272"/>
      <c r="H71" s="112">
        <v>736.84</v>
      </c>
      <c r="I71" s="97">
        <v>700</v>
      </c>
      <c r="J71" s="97">
        <v>1427.29</v>
      </c>
      <c r="K71" s="97">
        <v>800</v>
      </c>
      <c r="L71" s="175">
        <v>800</v>
      </c>
      <c r="M71" s="175">
        <v>900</v>
      </c>
      <c r="N71" s="136">
        <v>900</v>
      </c>
      <c r="O71" s="273">
        <v>800</v>
      </c>
      <c r="P71" s="273"/>
      <c r="Q71" s="77"/>
      <c r="R71" s="77"/>
    </row>
    <row r="72" spans="1:18">
      <c r="A72" s="94"/>
      <c r="B72" s="94" t="s">
        <v>82</v>
      </c>
      <c r="C72" s="274" t="s">
        <v>34</v>
      </c>
      <c r="D72" s="274"/>
      <c r="E72" s="274"/>
      <c r="F72" s="274"/>
      <c r="G72" s="274"/>
      <c r="H72" s="192">
        <v>1849677.39</v>
      </c>
      <c r="I72" s="193">
        <v>2079937.03</v>
      </c>
      <c r="J72" s="95">
        <v>1509702.39</v>
      </c>
      <c r="K72" s="192">
        <v>1989922</v>
      </c>
      <c r="L72" s="275">
        <v>1990922</v>
      </c>
      <c r="M72" s="275"/>
      <c r="N72" s="275">
        <v>1990922</v>
      </c>
      <c r="O72" s="275"/>
      <c r="P72" s="275"/>
    </row>
    <row r="73" spans="1:18">
      <c r="A73" s="96"/>
      <c r="B73" s="96" t="s">
        <v>77</v>
      </c>
      <c r="C73" s="272" t="s">
        <v>12</v>
      </c>
      <c r="D73" s="272"/>
      <c r="E73" s="272"/>
      <c r="F73" s="272"/>
      <c r="G73" s="272"/>
      <c r="H73" s="112"/>
      <c r="I73" s="112">
        <v>2079937.03</v>
      </c>
      <c r="J73" s="97">
        <v>1509702.39</v>
      </c>
      <c r="K73" s="97">
        <v>1989922</v>
      </c>
      <c r="L73" s="273">
        <v>1990922</v>
      </c>
      <c r="M73" s="273"/>
      <c r="N73" s="273">
        <v>1990922</v>
      </c>
      <c r="O73" s="273"/>
      <c r="P73" s="273"/>
      <c r="Q73" s="77"/>
      <c r="R73" s="77"/>
    </row>
    <row r="74" spans="1:18">
      <c r="A74" s="96"/>
      <c r="B74" s="96" t="s">
        <v>85</v>
      </c>
      <c r="C74" s="272" t="s">
        <v>13</v>
      </c>
      <c r="D74" s="272"/>
      <c r="E74" s="272"/>
      <c r="F74" s="272"/>
      <c r="G74" s="272"/>
      <c r="H74" s="125">
        <v>1838678.62</v>
      </c>
      <c r="I74" s="97">
        <v>2073776.47</v>
      </c>
      <c r="J74" s="97">
        <v>1490302.39</v>
      </c>
      <c r="K74" s="97">
        <v>1985922</v>
      </c>
      <c r="L74" s="273">
        <v>1986922</v>
      </c>
      <c r="M74" s="273"/>
      <c r="N74" s="273">
        <v>1986922</v>
      </c>
      <c r="O74" s="273"/>
      <c r="P74" s="273"/>
      <c r="Q74" s="77"/>
      <c r="R74" s="77"/>
    </row>
    <row r="75" spans="1:18">
      <c r="A75" s="96"/>
      <c r="B75" s="96" t="s">
        <v>78</v>
      </c>
      <c r="C75" s="272" t="s">
        <v>23</v>
      </c>
      <c r="D75" s="272"/>
      <c r="E75" s="272"/>
      <c r="F75" s="272"/>
      <c r="G75" s="272"/>
      <c r="H75" s="112">
        <v>7623.32</v>
      </c>
      <c r="I75" s="97">
        <v>6160.56</v>
      </c>
      <c r="J75" s="97">
        <v>15500</v>
      </c>
      <c r="K75" s="97">
        <v>4000</v>
      </c>
      <c r="L75" s="273">
        <v>4000</v>
      </c>
      <c r="M75" s="273"/>
      <c r="N75" s="273">
        <v>4000</v>
      </c>
      <c r="O75" s="273"/>
      <c r="P75" s="273"/>
      <c r="Q75" s="77"/>
      <c r="R75" s="77"/>
    </row>
    <row r="76" spans="1:18">
      <c r="A76" s="96"/>
      <c r="B76" s="96" t="s">
        <v>92</v>
      </c>
      <c r="C76" s="272" t="s">
        <v>51</v>
      </c>
      <c r="D76" s="272"/>
      <c r="E76" s="272"/>
      <c r="F76" s="272"/>
      <c r="G76" s="272"/>
      <c r="H76" s="112">
        <v>3375.45</v>
      </c>
      <c r="I76" s="97">
        <v>0</v>
      </c>
      <c r="J76" s="97">
        <v>3900</v>
      </c>
      <c r="K76" s="97">
        <v>0</v>
      </c>
      <c r="L76" s="273">
        <v>0</v>
      </c>
      <c r="M76" s="273"/>
      <c r="N76" s="273">
        <v>0</v>
      </c>
      <c r="O76" s="273"/>
      <c r="P76" s="273"/>
      <c r="Q76" s="77"/>
      <c r="R76" s="77"/>
    </row>
    <row r="77" spans="1:18" ht="38.25">
      <c r="A77" s="98"/>
      <c r="B77" s="98" t="s">
        <v>98</v>
      </c>
      <c r="C77" s="298" t="s">
        <v>99</v>
      </c>
      <c r="D77" s="298"/>
      <c r="E77" s="298"/>
      <c r="F77" s="298"/>
      <c r="G77" s="298"/>
      <c r="H77" s="123">
        <f>SUM(H78+H93+H83+H88)</f>
        <v>43206.97</v>
      </c>
      <c r="I77" s="118">
        <v>28909.14</v>
      </c>
      <c r="J77" s="118">
        <v>33497.519999999997</v>
      </c>
      <c r="K77" s="118">
        <v>5000</v>
      </c>
      <c r="L77" s="276">
        <v>5000</v>
      </c>
      <c r="M77" s="276"/>
      <c r="N77" s="276">
        <v>5000</v>
      </c>
      <c r="O77" s="276"/>
      <c r="P77" s="276"/>
    </row>
    <row r="78" spans="1:18" ht="15" customHeight="1">
      <c r="A78" s="190"/>
      <c r="B78" s="190" t="s">
        <v>79</v>
      </c>
      <c r="C78" s="274" t="s">
        <v>80</v>
      </c>
      <c r="D78" s="274"/>
      <c r="E78" s="274"/>
      <c r="F78" s="274"/>
      <c r="G78" s="274"/>
      <c r="H78" s="193">
        <v>2648.19</v>
      </c>
      <c r="I78" s="193">
        <v>16280.21</v>
      </c>
      <c r="J78" s="185">
        <v>23444.080000000002</v>
      </c>
      <c r="K78" s="193">
        <v>3500</v>
      </c>
      <c r="L78" s="193">
        <v>3500</v>
      </c>
      <c r="M78" s="193">
        <v>2510</v>
      </c>
      <c r="N78" s="195">
        <v>5000</v>
      </c>
      <c r="O78" s="275">
        <v>3500</v>
      </c>
      <c r="P78" s="275"/>
    </row>
    <row r="79" spans="1:18">
      <c r="A79" s="96"/>
      <c r="B79" s="96" t="s">
        <v>77</v>
      </c>
      <c r="C79" s="272" t="s">
        <v>12</v>
      </c>
      <c r="D79" s="272"/>
      <c r="E79" s="272"/>
      <c r="F79" s="272"/>
      <c r="G79" s="272"/>
      <c r="H79" s="112">
        <v>0</v>
      </c>
      <c r="I79" s="97">
        <v>4000</v>
      </c>
      <c r="J79" s="97">
        <v>11618.93</v>
      </c>
      <c r="K79" s="97">
        <v>2000</v>
      </c>
      <c r="L79" s="175">
        <v>2000</v>
      </c>
      <c r="M79" s="175">
        <v>1000</v>
      </c>
      <c r="N79" s="137">
        <v>2000</v>
      </c>
      <c r="O79" s="273">
        <v>2000</v>
      </c>
      <c r="P79" s="273"/>
      <c r="Q79" s="77"/>
      <c r="R79" s="77"/>
    </row>
    <row r="80" spans="1:18">
      <c r="A80" s="96"/>
      <c r="B80" s="96" t="s">
        <v>78</v>
      </c>
      <c r="C80" s="272" t="s">
        <v>23</v>
      </c>
      <c r="D80" s="272"/>
      <c r="E80" s="272"/>
      <c r="F80" s="272"/>
      <c r="G80" s="272"/>
      <c r="H80" s="112">
        <v>0</v>
      </c>
      <c r="I80" s="102">
        <v>4000</v>
      </c>
      <c r="J80" s="97">
        <v>11618.93</v>
      </c>
      <c r="K80" s="102">
        <v>2000</v>
      </c>
      <c r="L80" s="175">
        <v>2000</v>
      </c>
      <c r="M80" s="175">
        <v>1000</v>
      </c>
      <c r="N80" s="137">
        <v>2000</v>
      </c>
      <c r="O80" s="273">
        <v>2000</v>
      </c>
      <c r="P80" s="273"/>
      <c r="Q80" s="77"/>
      <c r="R80" s="77"/>
    </row>
    <row r="81" spans="1:18">
      <c r="A81" s="96"/>
      <c r="B81" s="96" t="s">
        <v>100</v>
      </c>
      <c r="C81" s="272" t="s">
        <v>14</v>
      </c>
      <c r="D81" s="272"/>
      <c r="E81" s="272"/>
      <c r="F81" s="272"/>
      <c r="G81" s="272"/>
      <c r="H81" s="112">
        <v>2648.19</v>
      </c>
      <c r="I81" s="97">
        <v>12280.21</v>
      </c>
      <c r="J81" s="97">
        <v>11825.15</v>
      </c>
      <c r="K81" s="97">
        <v>1500</v>
      </c>
      <c r="L81" s="175">
        <v>1500</v>
      </c>
      <c r="M81" s="175">
        <v>1510</v>
      </c>
      <c r="N81" s="137">
        <v>3000</v>
      </c>
      <c r="O81" s="273">
        <v>1500</v>
      </c>
      <c r="P81" s="273"/>
      <c r="Q81" s="77"/>
      <c r="R81" s="77"/>
    </row>
    <row r="82" spans="1:18">
      <c r="A82" s="96"/>
      <c r="B82" s="96" t="s">
        <v>101</v>
      </c>
      <c r="C82" s="272" t="s">
        <v>30</v>
      </c>
      <c r="D82" s="272"/>
      <c r="E82" s="272"/>
      <c r="F82" s="272"/>
      <c r="G82" s="272"/>
      <c r="H82" s="112">
        <v>2648.19</v>
      </c>
      <c r="I82" s="102">
        <v>12280.21</v>
      </c>
      <c r="J82" s="97">
        <v>11825.15</v>
      </c>
      <c r="K82" s="102">
        <v>1500</v>
      </c>
      <c r="L82" s="175">
        <v>1500</v>
      </c>
      <c r="M82" s="175">
        <v>1510</v>
      </c>
      <c r="N82" s="137">
        <v>3000</v>
      </c>
      <c r="O82" s="273">
        <v>1500</v>
      </c>
      <c r="P82" s="273"/>
      <c r="Q82" s="77"/>
      <c r="R82" s="77"/>
    </row>
    <row r="83" spans="1:18">
      <c r="A83" s="94"/>
      <c r="B83" s="94" t="s">
        <v>82</v>
      </c>
      <c r="C83" s="274" t="s">
        <v>34</v>
      </c>
      <c r="D83" s="274"/>
      <c r="E83" s="274"/>
      <c r="F83" s="274"/>
      <c r="G83" s="274"/>
      <c r="H83" s="193">
        <v>663</v>
      </c>
      <c r="I83" s="193">
        <v>1000</v>
      </c>
      <c r="J83" s="95">
        <v>553.12</v>
      </c>
      <c r="K83" s="192">
        <v>1500</v>
      </c>
      <c r="L83" s="275">
        <v>1500</v>
      </c>
      <c r="M83" s="275"/>
      <c r="N83" s="275">
        <v>1500</v>
      </c>
      <c r="O83" s="275"/>
      <c r="P83" s="275"/>
    </row>
    <row r="84" spans="1:18">
      <c r="A84" s="96"/>
      <c r="B84" s="96" t="s">
        <v>77</v>
      </c>
      <c r="C84" s="272" t="s">
        <v>12</v>
      </c>
      <c r="D84" s="272"/>
      <c r="E84" s="272"/>
      <c r="F84" s="272"/>
      <c r="G84" s="272"/>
      <c r="H84" s="112">
        <v>0</v>
      </c>
      <c r="I84" s="97">
        <v>0</v>
      </c>
      <c r="J84" s="97">
        <v>553.12</v>
      </c>
      <c r="K84" s="97">
        <v>0</v>
      </c>
      <c r="L84" s="273">
        <v>0</v>
      </c>
      <c r="M84" s="273"/>
      <c r="N84" s="273">
        <v>0</v>
      </c>
      <c r="O84" s="273"/>
      <c r="P84" s="273"/>
      <c r="Q84" s="77"/>
      <c r="R84" s="77"/>
    </row>
    <row r="85" spans="1:18">
      <c r="A85" s="101"/>
      <c r="B85" s="101" t="s">
        <v>78</v>
      </c>
      <c r="C85" s="272" t="s">
        <v>23</v>
      </c>
      <c r="D85" s="272"/>
      <c r="E85" s="272"/>
      <c r="F85" s="272"/>
      <c r="G85" s="272"/>
      <c r="H85" s="112">
        <v>0</v>
      </c>
      <c r="I85" s="102">
        <v>0</v>
      </c>
      <c r="J85" s="102">
        <v>553.12</v>
      </c>
      <c r="K85" s="102">
        <v>0</v>
      </c>
      <c r="L85" s="273">
        <v>0</v>
      </c>
      <c r="M85" s="273"/>
      <c r="N85" s="273">
        <v>0</v>
      </c>
      <c r="O85" s="273"/>
      <c r="P85" s="273"/>
      <c r="Q85" s="100"/>
      <c r="R85" s="100"/>
    </row>
    <row r="86" spans="1:18">
      <c r="A86" s="101"/>
      <c r="B86" s="111">
        <v>4</v>
      </c>
      <c r="C86" s="296" t="s">
        <v>14</v>
      </c>
      <c r="D86" s="297"/>
      <c r="E86" s="101"/>
      <c r="F86" s="101"/>
      <c r="G86" s="101"/>
      <c r="H86" s="112">
        <v>663</v>
      </c>
      <c r="I86" s="102">
        <v>1000</v>
      </c>
      <c r="J86" s="102"/>
      <c r="K86" s="102">
        <v>1500</v>
      </c>
      <c r="L86" s="175">
        <v>1500</v>
      </c>
      <c r="M86" s="175"/>
      <c r="N86" s="136"/>
      <c r="O86" s="273">
        <v>1500</v>
      </c>
      <c r="P86" s="273"/>
      <c r="Q86" s="100"/>
      <c r="R86" s="100"/>
    </row>
    <row r="87" spans="1:18" ht="15" customHeight="1">
      <c r="A87" s="96"/>
      <c r="B87" s="111">
        <v>42</v>
      </c>
      <c r="C87" s="272" t="s">
        <v>30</v>
      </c>
      <c r="D87" s="272"/>
      <c r="E87" s="272"/>
      <c r="F87" s="272"/>
      <c r="G87" s="272"/>
      <c r="H87" s="112">
        <v>663</v>
      </c>
      <c r="I87" s="97">
        <v>1000</v>
      </c>
      <c r="J87" s="97">
        <v>553.12</v>
      </c>
      <c r="K87" s="97">
        <v>1500</v>
      </c>
      <c r="L87" s="273">
        <v>1500</v>
      </c>
      <c r="M87" s="273"/>
      <c r="N87" s="273">
        <v>1500</v>
      </c>
      <c r="O87" s="273"/>
      <c r="P87" s="273"/>
      <c r="Q87" s="77"/>
      <c r="R87" s="77"/>
    </row>
    <row r="88" spans="1:18" ht="15" customHeight="1">
      <c r="A88" s="173"/>
      <c r="B88" s="173" t="s">
        <v>97</v>
      </c>
      <c r="C88" s="274" t="s">
        <v>50</v>
      </c>
      <c r="D88" s="274"/>
      <c r="E88" s="274"/>
      <c r="F88" s="274"/>
      <c r="G88" s="274"/>
      <c r="H88" s="193">
        <v>39895.78</v>
      </c>
      <c r="I88" s="193">
        <v>2128.61</v>
      </c>
      <c r="J88" s="95">
        <v>9500.32</v>
      </c>
      <c r="K88" s="95">
        <v>0</v>
      </c>
      <c r="L88" s="282">
        <v>0</v>
      </c>
      <c r="M88" s="282"/>
      <c r="N88" s="283">
        <v>0</v>
      </c>
      <c r="O88" s="283"/>
      <c r="P88" s="283"/>
    </row>
    <row r="89" spans="1:18">
      <c r="A89" s="96"/>
      <c r="B89" s="96" t="s">
        <v>77</v>
      </c>
      <c r="C89" s="272" t="s">
        <v>12</v>
      </c>
      <c r="D89" s="272"/>
      <c r="E89" s="272"/>
      <c r="F89" s="272"/>
      <c r="G89" s="272"/>
      <c r="H89" s="112">
        <v>0</v>
      </c>
      <c r="I89" s="97">
        <v>2128.61</v>
      </c>
      <c r="J89" s="97">
        <v>9500.32</v>
      </c>
      <c r="K89" s="97">
        <v>0</v>
      </c>
      <c r="L89" s="273">
        <v>0</v>
      </c>
      <c r="M89" s="273"/>
      <c r="N89" s="284">
        <v>0</v>
      </c>
      <c r="O89" s="284"/>
      <c r="P89" s="284"/>
      <c r="Q89" s="77"/>
      <c r="R89" s="77"/>
    </row>
    <row r="90" spans="1:18">
      <c r="A90" s="101"/>
      <c r="B90" s="101" t="s">
        <v>78</v>
      </c>
      <c r="C90" s="272" t="s">
        <v>23</v>
      </c>
      <c r="D90" s="272"/>
      <c r="E90" s="272"/>
      <c r="F90" s="272"/>
      <c r="G90" s="272"/>
      <c r="H90" s="112">
        <v>0</v>
      </c>
      <c r="I90" s="102">
        <v>2128.61</v>
      </c>
      <c r="J90" s="102"/>
      <c r="K90" s="102">
        <v>0</v>
      </c>
      <c r="L90" s="175">
        <v>0</v>
      </c>
      <c r="M90" s="175"/>
      <c r="N90" s="137"/>
      <c r="O90" s="284">
        <v>0</v>
      </c>
      <c r="P90" s="284"/>
      <c r="Q90" s="100"/>
      <c r="R90" s="100"/>
    </row>
    <row r="91" spans="1:18">
      <c r="A91" s="101"/>
      <c r="B91" s="111">
        <v>4</v>
      </c>
      <c r="C91" s="296" t="s">
        <v>14</v>
      </c>
      <c r="D91" s="297"/>
      <c r="E91" s="101"/>
      <c r="F91" s="101"/>
      <c r="G91" s="101"/>
      <c r="H91" s="112">
        <v>39895.78</v>
      </c>
      <c r="I91" s="102">
        <v>0</v>
      </c>
      <c r="J91" s="102"/>
      <c r="K91" s="102">
        <v>0</v>
      </c>
      <c r="L91" s="175">
        <v>0</v>
      </c>
      <c r="M91" s="175"/>
      <c r="N91" s="137"/>
      <c r="O91" s="284">
        <v>0</v>
      </c>
      <c r="P91" s="284"/>
      <c r="Q91" s="100"/>
      <c r="R91" s="100"/>
    </row>
    <row r="92" spans="1:18" ht="15" customHeight="1">
      <c r="A92" s="96"/>
      <c r="B92" s="111">
        <v>42</v>
      </c>
      <c r="C92" s="272" t="s">
        <v>30</v>
      </c>
      <c r="D92" s="272"/>
      <c r="E92" s="272"/>
      <c r="F92" s="272"/>
      <c r="G92" s="272"/>
      <c r="H92" s="102">
        <v>39895.75</v>
      </c>
      <c r="I92" s="102">
        <v>0</v>
      </c>
      <c r="J92" s="97">
        <v>9500.32</v>
      </c>
      <c r="K92" s="97">
        <v>0</v>
      </c>
      <c r="L92" s="273">
        <v>0</v>
      </c>
      <c r="M92" s="273"/>
      <c r="N92" s="284">
        <v>0</v>
      </c>
      <c r="O92" s="284"/>
      <c r="P92" s="284"/>
      <c r="Q92" s="77"/>
      <c r="R92" s="77"/>
    </row>
    <row r="93" spans="1:18" ht="15" customHeight="1">
      <c r="A93" s="94"/>
      <c r="B93" s="94" t="s">
        <v>103</v>
      </c>
      <c r="C93" s="274" t="s">
        <v>46</v>
      </c>
      <c r="D93" s="274"/>
      <c r="E93" s="274"/>
      <c r="F93" s="274"/>
      <c r="G93" s="274"/>
      <c r="H93" s="192">
        <v>0</v>
      </c>
      <c r="I93" s="193">
        <v>9500.32</v>
      </c>
      <c r="J93" s="95">
        <v>23444.080000000002</v>
      </c>
      <c r="K93" s="192">
        <v>0</v>
      </c>
      <c r="L93" s="192">
        <v>0</v>
      </c>
      <c r="M93" s="192">
        <v>2510</v>
      </c>
      <c r="N93" s="195">
        <v>5000</v>
      </c>
      <c r="O93" s="275"/>
      <c r="P93" s="275"/>
      <c r="Q93" s="191"/>
      <c r="R93" s="191"/>
    </row>
    <row r="94" spans="1:18" ht="15" customHeight="1">
      <c r="A94" s="189"/>
      <c r="B94" s="189" t="s">
        <v>77</v>
      </c>
      <c r="C94" s="272" t="s">
        <v>12</v>
      </c>
      <c r="D94" s="272"/>
      <c r="E94" s="272"/>
      <c r="F94" s="272"/>
      <c r="G94" s="272"/>
      <c r="H94" s="194">
        <v>0</v>
      </c>
      <c r="I94" s="186">
        <v>0</v>
      </c>
      <c r="J94" s="186">
        <v>11618.93</v>
      </c>
      <c r="K94" s="186"/>
      <c r="L94" s="186"/>
      <c r="M94" s="186">
        <v>1000</v>
      </c>
      <c r="N94" s="188">
        <v>2000</v>
      </c>
      <c r="O94" s="273">
        <v>0</v>
      </c>
      <c r="P94" s="273"/>
      <c r="Q94" s="191"/>
      <c r="R94" s="191"/>
    </row>
    <row r="95" spans="1:18" ht="15" customHeight="1">
      <c r="A95" s="189"/>
      <c r="B95" s="189" t="s">
        <v>78</v>
      </c>
      <c r="C95" s="272" t="s">
        <v>23</v>
      </c>
      <c r="D95" s="272"/>
      <c r="E95" s="272"/>
      <c r="F95" s="272"/>
      <c r="G95" s="272"/>
      <c r="H95" s="194">
        <v>0</v>
      </c>
      <c r="I95" s="186">
        <v>0</v>
      </c>
      <c r="J95" s="186">
        <v>11618.93</v>
      </c>
      <c r="K95" s="186"/>
      <c r="L95" s="186"/>
      <c r="M95" s="186">
        <v>1000</v>
      </c>
      <c r="N95" s="188">
        <v>2000</v>
      </c>
      <c r="O95" s="273"/>
      <c r="P95" s="273"/>
      <c r="Q95" s="191"/>
      <c r="R95" s="191"/>
    </row>
    <row r="96" spans="1:18" ht="15" customHeight="1">
      <c r="A96" s="189"/>
      <c r="B96" s="189" t="s">
        <v>100</v>
      </c>
      <c r="C96" s="272" t="s">
        <v>14</v>
      </c>
      <c r="D96" s="272"/>
      <c r="E96" s="272"/>
      <c r="F96" s="272"/>
      <c r="G96" s="272"/>
      <c r="H96" s="194">
        <v>0</v>
      </c>
      <c r="I96" s="186">
        <v>9500.32</v>
      </c>
      <c r="J96" s="186">
        <v>11825.15</v>
      </c>
      <c r="K96" s="186"/>
      <c r="L96" s="186"/>
      <c r="M96" s="186">
        <v>1510</v>
      </c>
      <c r="N96" s="188">
        <v>3000</v>
      </c>
      <c r="O96" s="273"/>
      <c r="P96" s="273"/>
      <c r="Q96" s="191"/>
      <c r="R96" s="191"/>
    </row>
    <row r="97" spans="1:16">
      <c r="A97" s="189"/>
      <c r="B97" s="189" t="s">
        <v>101</v>
      </c>
      <c r="C97" s="272" t="s">
        <v>30</v>
      </c>
      <c r="D97" s="272"/>
      <c r="E97" s="272"/>
      <c r="F97" s="272"/>
      <c r="G97" s="272"/>
      <c r="H97" s="194">
        <v>0</v>
      </c>
      <c r="I97" s="186">
        <v>9500.32</v>
      </c>
      <c r="J97" s="186">
        <v>11825.15</v>
      </c>
      <c r="K97" s="186"/>
      <c r="L97" s="186"/>
      <c r="M97" s="186">
        <v>1510</v>
      </c>
      <c r="N97" s="188">
        <v>3000</v>
      </c>
      <c r="O97" s="273"/>
      <c r="P97" s="273"/>
    </row>
    <row r="98" spans="1:16">
      <c r="A98" s="271" t="s">
        <v>182</v>
      </c>
      <c r="B98" s="271"/>
      <c r="C98" s="271"/>
      <c r="D98" s="89"/>
      <c r="E98" s="89"/>
      <c r="F98" s="89"/>
      <c r="G98" s="89"/>
      <c r="H98" s="89"/>
      <c r="I98" s="89"/>
      <c r="J98" s="89"/>
      <c r="K98" s="89" t="s">
        <v>117</v>
      </c>
      <c r="L98" s="89"/>
      <c r="M98" s="89"/>
      <c r="N98" s="89"/>
      <c r="O98" s="89"/>
      <c r="P98" s="89"/>
    </row>
    <row r="99" spans="1:16">
      <c r="A99" s="89"/>
      <c r="B99" s="89"/>
      <c r="C99" s="89"/>
      <c r="D99" s="89"/>
      <c r="E99" s="89"/>
      <c r="F99" s="89"/>
      <c r="G99" s="89"/>
      <c r="H99" s="89"/>
      <c r="I99" s="89"/>
      <c r="J99" s="89"/>
      <c r="K99" s="89"/>
      <c r="L99" s="89"/>
      <c r="M99" s="89"/>
      <c r="N99" s="89"/>
      <c r="O99" s="89"/>
      <c r="P99" s="89"/>
    </row>
    <row r="100" spans="1:16">
      <c r="A100" s="89"/>
      <c r="B100" s="89"/>
      <c r="C100" s="89"/>
      <c r="D100" s="89"/>
      <c r="E100" s="89"/>
      <c r="F100" s="89"/>
      <c r="G100" s="89"/>
      <c r="H100" s="89"/>
      <c r="I100" s="89"/>
      <c r="J100" s="89"/>
      <c r="K100" s="89" t="s">
        <v>116</v>
      </c>
      <c r="L100" s="89"/>
      <c r="M100" s="89"/>
      <c r="N100" s="89"/>
      <c r="O100" s="89"/>
      <c r="P100" s="89"/>
    </row>
  </sheetData>
  <mergeCells count="242">
    <mergeCell ref="C23:G23"/>
    <mergeCell ref="L27:M27"/>
    <mergeCell ref="N27:P27"/>
    <mergeCell ref="C28:G28"/>
    <mergeCell ref="L28:M28"/>
    <mergeCell ref="N28:P28"/>
    <mergeCell ref="C29:G29"/>
    <mergeCell ref="L29:M29"/>
    <mergeCell ref="N29:P29"/>
    <mergeCell ref="C30:G30"/>
    <mergeCell ref="L30:M30"/>
    <mergeCell ref="N30:P30"/>
    <mergeCell ref="A1:P1"/>
    <mergeCell ref="C11:G11"/>
    <mergeCell ref="C12:G12"/>
    <mergeCell ref="C14:G14"/>
    <mergeCell ref="M2:N3"/>
    <mergeCell ref="P2:R3"/>
    <mergeCell ref="A3:E4"/>
    <mergeCell ref="A6:D7"/>
    <mergeCell ref="M6:N7"/>
    <mergeCell ref="P6:R7"/>
    <mergeCell ref="G7:H8"/>
    <mergeCell ref="A8:C8"/>
    <mergeCell ref="L10:M10"/>
    <mergeCell ref="N10:P10"/>
    <mergeCell ref="L11:M11"/>
    <mergeCell ref="N11:P11"/>
    <mergeCell ref="C24:G24"/>
    <mergeCell ref="C25:G25"/>
    <mergeCell ref="C26:G26"/>
    <mergeCell ref="C31:G31"/>
    <mergeCell ref="C32:G32"/>
    <mergeCell ref="C33:G33"/>
    <mergeCell ref="C27:G27"/>
    <mergeCell ref="C41:G41"/>
    <mergeCell ref="C42:G42"/>
    <mergeCell ref="C34:G34"/>
    <mergeCell ref="C37:G37"/>
    <mergeCell ref="C38:G38"/>
    <mergeCell ref="C39:G39"/>
    <mergeCell ref="C40:G40"/>
    <mergeCell ref="C35:G35"/>
    <mergeCell ref="C36:G36"/>
    <mergeCell ref="C43:G43"/>
    <mergeCell ref="C44:G44"/>
    <mergeCell ref="C46:G46"/>
    <mergeCell ref="C47:G47"/>
    <mergeCell ref="C48:G48"/>
    <mergeCell ref="C49:G49"/>
    <mergeCell ref="C50:G50"/>
    <mergeCell ref="C51:G51"/>
    <mergeCell ref="C52:G52"/>
    <mergeCell ref="C45:G45"/>
    <mergeCell ref="C53:G53"/>
    <mergeCell ref="C54:G54"/>
    <mergeCell ref="C55:G55"/>
    <mergeCell ref="C56:G56"/>
    <mergeCell ref="C57:G57"/>
    <mergeCell ref="C58:G58"/>
    <mergeCell ref="C59:G59"/>
    <mergeCell ref="C60:G60"/>
    <mergeCell ref="C61:G61"/>
    <mergeCell ref="C93:G93"/>
    <mergeCell ref="C79:G79"/>
    <mergeCell ref="C62:G62"/>
    <mergeCell ref="C63:G63"/>
    <mergeCell ref="C64:G64"/>
    <mergeCell ref="C67:G67"/>
    <mergeCell ref="C68:G68"/>
    <mergeCell ref="C69:G69"/>
    <mergeCell ref="C70:G70"/>
    <mergeCell ref="C65:D65"/>
    <mergeCell ref="C66:G66"/>
    <mergeCell ref="C87:G87"/>
    <mergeCell ref="C88:G88"/>
    <mergeCell ref="C89:G89"/>
    <mergeCell ref="C92:G92"/>
    <mergeCell ref="C86:D86"/>
    <mergeCell ref="C85:G85"/>
    <mergeCell ref="C90:G90"/>
    <mergeCell ref="C91:D91"/>
    <mergeCell ref="C71:G71"/>
    <mergeCell ref="C72:G72"/>
    <mergeCell ref="C73:G73"/>
    <mergeCell ref="C74:G74"/>
    <mergeCell ref="C75:G75"/>
    <mergeCell ref="C76:G76"/>
    <mergeCell ref="C77:G77"/>
    <mergeCell ref="C13:G13"/>
    <mergeCell ref="C16:G16"/>
    <mergeCell ref="L19:M19"/>
    <mergeCell ref="N19:P19"/>
    <mergeCell ref="L20:M20"/>
    <mergeCell ref="N20:P20"/>
    <mergeCell ref="L21:M21"/>
    <mergeCell ref="N21:P21"/>
    <mergeCell ref="L22:M22"/>
    <mergeCell ref="N22:P22"/>
    <mergeCell ref="C17:G17"/>
    <mergeCell ref="C19:G19"/>
    <mergeCell ref="C20:G20"/>
    <mergeCell ref="C21:G21"/>
    <mergeCell ref="C22:G22"/>
    <mergeCell ref="C15:G15"/>
    <mergeCell ref="C18:G18"/>
    <mergeCell ref="L38:M38"/>
    <mergeCell ref="N38:P38"/>
    <mergeCell ref="L39:M39"/>
    <mergeCell ref="N39:P39"/>
    <mergeCell ref="L40:M40"/>
    <mergeCell ref="N40:P40"/>
    <mergeCell ref="L31:M31"/>
    <mergeCell ref="N31:P31"/>
    <mergeCell ref="L32:M32"/>
    <mergeCell ref="N32:P32"/>
    <mergeCell ref="L33:M33"/>
    <mergeCell ref="L44:M44"/>
    <mergeCell ref="N44:P44"/>
    <mergeCell ref="L46:M46"/>
    <mergeCell ref="N46:P46"/>
    <mergeCell ref="L47:M47"/>
    <mergeCell ref="N47:P47"/>
    <mergeCell ref="L41:M41"/>
    <mergeCell ref="N41:P41"/>
    <mergeCell ref="L42:M42"/>
    <mergeCell ref="N42:P42"/>
    <mergeCell ref="L43:M43"/>
    <mergeCell ref="N43:P43"/>
    <mergeCell ref="L45:M45"/>
    <mergeCell ref="N45:P45"/>
    <mergeCell ref="L51:M51"/>
    <mergeCell ref="N51:P51"/>
    <mergeCell ref="L52:M52"/>
    <mergeCell ref="N52:P52"/>
    <mergeCell ref="L53:M53"/>
    <mergeCell ref="N53:P53"/>
    <mergeCell ref="L48:M48"/>
    <mergeCell ref="N48:P48"/>
    <mergeCell ref="L49:M49"/>
    <mergeCell ref="N49:P49"/>
    <mergeCell ref="L50:M50"/>
    <mergeCell ref="N50:P50"/>
    <mergeCell ref="L57:M57"/>
    <mergeCell ref="N57:P57"/>
    <mergeCell ref="L58:M58"/>
    <mergeCell ref="N58:P58"/>
    <mergeCell ref="L59:M59"/>
    <mergeCell ref="N59:P59"/>
    <mergeCell ref="L54:M54"/>
    <mergeCell ref="N54:P54"/>
    <mergeCell ref="L55:M55"/>
    <mergeCell ref="N55:P55"/>
    <mergeCell ref="L56:M56"/>
    <mergeCell ref="N56:P56"/>
    <mergeCell ref="O68:P68"/>
    <mergeCell ref="O69:P69"/>
    <mergeCell ref="O70:P70"/>
    <mergeCell ref="O71:P71"/>
    <mergeCell ref="L60:M60"/>
    <mergeCell ref="N60:P60"/>
    <mergeCell ref="O63:P63"/>
    <mergeCell ref="O64:P64"/>
    <mergeCell ref="O66:P66"/>
    <mergeCell ref="O67:P67"/>
    <mergeCell ref="O65:P65"/>
    <mergeCell ref="O61:P61"/>
    <mergeCell ref="O62:P62"/>
    <mergeCell ref="L74:M74"/>
    <mergeCell ref="N74:P74"/>
    <mergeCell ref="L75:M75"/>
    <mergeCell ref="N75:P75"/>
    <mergeCell ref="L76:M76"/>
    <mergeCell ref="N76:P76"/>
    <mergeCell ref="O93:P93"/>
    <mergeCell ref="O79:P79"/>
    <mergeCell ref="L72:M72"/>
    <mergeCell ref="N72:P72"/>
    <mergeCell ref="L73:M73"/>
    <mergeCell ref="N73:P73"/>
    <mergeCell ref="L88:M88"/>
    <mergeCell ref="N88:P88"/>
    <mergeCell ref="L89:M89"/>
    <mergeCell ref="N89:P89"/>
    <mergeCell ref="L92:M92"/>
    <mergeCell ref="N92:P92"/>
    <mergeCell ref="O90:P90"/>
    <mergeCell ref="O91:P91"/>
    <mergeCell ref="L83:M83"/>
    <mergeCell ref="N83:P83"/>
    <mergeCell ref="L84:M84"/>
    <mergeCell ref="N84:P84"/>
    <mergeCell ref="L87:M87"/>
    <mergeCell ref="N87:P87"/>
    <mergeCell ref="D5:L5"/>
    <mergeCell ref="N33:P33"/>
    <mergeCell ref="L34:M34"/>
    <mergeCell ref="N34:P34"/>
    <mergeCell ref="L35:M35"/>
    <mergeCell ref="N35:P35"/>
    <mergeCell ref="L36:M36"/>
    <mergeCell ref="N36:P36"/>
    <mergeCell ref="L37:M37"/>
    <mergeCell ref="N37:P37"/>
    <mergeCell ref="L14:M14"/>
    <mergeCell ref="N14:P14"/>
    <mergeCell ref="L12:M12"/>
    <mergeCell ref="N12:P12"/>
    <mergeCell ref="L13:M13"/>
    <mergeCell ref="N13:P13"/>
    <mergeCell ref="L23:M23"/>
    <mergeCell ref="N23:P23"/>
    <mergeCell ref="L24:M24"/>
    <mergeCell ref="N24:P24"/>
    <mergeCell ref="L25:M25"/>
    <mergeCell ref="N25:P25"/>
    <mergeCell ref="L26:M26"/>
    <mergeCell ref="N26:P26"/>
    <mergeCell ref="C78:G78"/>
    <mergeCell ref="O78:P78"/>
    <mergeCell ref="O80:P80"/>
    <mergeCell ref="O81:P81"/>
    <mergeCell ref="O82:P82"/>
    <mergeCell ref="L85:M85"/>
    <mergeCell ref="N85:P85"/>
    <mergeCell ref="O86:P86"/>
    <mergeCell ref="L77:M77"/>
    <mergeCell ref="N77:P77"/>
    <mergeCell ref="C80:G80"/>
    <mergeCell ref="C81:G81"/>
    <mergeCell ref="C82:G82"/>
    <mergeCell ref="C83:G83"/>
    <mergeCell ref="C84:G84"/>
    <mergeCell ref="A98:C98"/>
    <mergeCell ref="C94:G94"/>
    <mergeCell ref="O94:P94"/>
    <mergeCell ref="C95:G95"/>
    <mergeCell ref="O95:P95"/>
    <mergeCell ref="C96:G96"/>
    <mergeCell ref="O96:P96"/>
    <mergeCell ref="C97:G97"/>
    <mergeCell ref="O97:P97"/>
  </mergeCells>
  <pageMargins left="0.70866141732283472" right="0.70866141732283472" top="0.74803149606299213" bottom="0.74803149606299213" header="0.31496062992125984" footer="0.31496062992125984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5</vt:i4>
      </vt:variant>
      <vt:variant>
        <vt:lpstr>Imenovani rasponi</vt:lpstr>
      </vt:variant>
      <vt:variant>
        <vt:i4>2</vt:i4>
      </vt:variant>
    </vt:vector>
  </HeadingPairs>
  <TitlesOfParts>
    <vt:vector size="7" baseType="lpstr">
      <vt:lpstr>SAŽETAK</vt:lpstr>
      <vt:lpstr> Račun prihoda i rashoda</vt:lpstr>
      <vt:lpstr>Rashodi prema funkcijskoj kl</vt:lpstr>
      <vt:lpstr>Račun financiranja</vt:lpstr>
      <vt:lpstr>POSEBNI DIO</vt:lpstr>
      <vt:lpstr>' Račun prihoda i rashoda'!Ispis_naslova</vt:lpstr>
      <vt:lpstr>'Rashodi prema funkcijskoj kl'!Ispis_naslova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Korisnik</cp:lastModifiedBy>
  <cp:lastPrinted>2025-10-27T12:34:57Z</cp:lastPrinted>
  <dcterms:created xsi:type="dcterms:W3CDTF">2022-08-12T12:51:27Z</dcterms:created>
  <dcterms:modified xsi:type="dcterms:W3CDTF">2025-10-27T12:43:36Z</dcterms:modified>
</cp:coreProperties>
</file>