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 i Kata\Documents\ŠKOLA\"/>
    </mc:Choice>
  </mc:AlternateContent>
  <bookViews>
    <workbookView xWindow="0" yWindow="0" windowWidth="24000" windowHeight="1102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26" i="1" l="1"/>
  <c r="B30" i="1"/>
  <c r="D27" i="1"/>
  <c r="E27" i="1" s="1"/>
  <c r="D28" i="1"/>
  <c r="E28" i="1" s="1"/>
  <c r="D26" i="1" l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6" i="1"/>
  <c r="E6" i="1" s="1"/>
  <c r="D9" i="1"/>
  <c r="E9" i="1" s="1"/>
  <c r="D8" i="1"/>
  <c r="E8" i="1" s="1"/>
  <c r="D7" i="1"/>
  <c r="E7" i="1" s="1"/>
  <c r="D5" i="1"/>
  <c r="E5" i="1" s="1"/>
  <c r="R15" i="1" l="1"/>
  <c r="S15" i="1" s="1"/>
  <c r="R13" i="1"/>
  <c r="S13" i="1" s="1"/>
  <c r="R16" i="1"/>
  <c r="S16" i="1" s="1"/>
  <c r="R14" i="1"/>
  <c r="S14" i="1" s="1"/>
  <c r="R12" i="1"/>
  <c r="S12" i="1" s="1"/>
</calcChain>
</file>

<file path=xl/sharedStrings.xml><?xml version="1.0" encoding="utf-8"?>
<sst xmlns="http://schemas.openxmlformats.org/spreadsheetml/2006/main" count="39" uniqueCount="34">
  <si>
    <t>%</t>
  </si>
  <si>
    <t>Bodovi</t>
  </si>
  <si>
    <t>Ocjena</t>
  </si>
  <si>
    <t>Testu pristupilo</t>
  </si>
  <si>
    <t>Ukupno bodova</t>
  </si>
  <si>
    <t>Bajić Stipe</t>
  </si>
  <si>
    <t>Bitunjac Ana Marija</t>
  </si>
  <si>
    <t>Erceg Marko</t>
  </si>
  <si>
    <t>Kunac Marko</t>
  </si>
  <si>
    <t>Laco Ivan</t>
  </si>
  <si>
    <t>Librenjak Roko</t>
  </si>
  <si>
    <t>Mađor Božinović Ivan</t>
  </si>
  <si>
    <t>Maganić Tomislav</t>
  </si>
  <si>
    <t>Malbaša Valentino</t>
  </si>
  <si>
    <t>Marković Karlo</t>
  </si>
  <si>
    <t>Matas Antonio</t>
  </si>
  <si>
    <t>Modrić Dominik</t>
  </si>
  <si>
    <t>Odrljin Ante</t>
  </si>
  <si>
    <t>Omrčen Stipan</t>
  </si>
  <si>
    <t>Pavičić Filip Frano</t>
  </si>
  <si>
    <t>Perić Ivan</t>
  </si>
  <si>
    <t>Perić Stipe</t>
  </si>
  <si>
    <t>Poljak Jure</t>
  </si>
  <si>
    <t>Šušnjara Ivan</t>
  </si>
  <si>
    <t>Tomašević Ivan</t>
  </si>
  <si>
    <t>Vrca Jerko</t>
  </si>
  <si>
    <t>Vrcan Vlatko</t>
  </si>
  <si>
    <t>Vukman Mario</t>
  </si>
  <si>
    <t>Zorica Stipe</t>
  </si>
  <si>
    <t>Nedovoljanih</t>
  </si>
  <si>
    <t>Dovoljanih</t>
  </si>
  <si>
    <t>Dobarih</t>
  </si>
  <si>
    <t>Vrlo dobarih</t>
  </si>
  <si>
    <t>Odličanih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</si>
</sst>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rgb="FF363636"/>
      <name val="Segoe UI Light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/>
    <xf numFmtId="0" fontId="2" fillId="0" borderId="3" xfId="0" applyFont="1" applyBorder="1"/>
    <xf numFmtId="0" fontId="2" fillId="0" borderId="2" xfId="0" applyFont="1" applyBorder="1"/>
    <xf numFmtId="0" fontId="2" fillId="0" borderId="1" xfId="0" applyFont="1" applyBorder="1"/>
    <xf numFmtId="0" fontId="0" fillId="0" borderId="4" xfId="0" applyBorder="1"/>
    <xf numFmtId="1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7" xfId="0" applyBorder="1"/>
    <xf numFmtId="0" fontId="1" fillId="0" borderId="8" xfId="0" applyFont="1" applyBorder="1"/>
    <xf numFmtId="0" fontId="0" fillId="0" borderId="7" xfId="0" applyFill="1" applyBorder="1"/>
    <xf numFmtId="0" fontId="0" fillId="0" borderId="9" xfId="0" applyFill="1" applyBorder="1"/>
    <xf numFmtId="0" fontId="2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/>
    <xf numFmtId="0" fontId="1" fillId="0" borderId="18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/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List1!$Q$12:$Q$16</c:f>
              <c:strCache>
                <c:ptCount val="5"/>
                <c:pt idx="0">
                  <c:v>Nedovoljanih</c:v>
                </c:pt>
                <c:pt idx="1">
                  <c:v>Dovoljanih</c:v>
                </c:pt>
                <c:pt idx="2">
                  <c:v>Dobarih</c:v>
                </c:pt>
                <c:pt idx="3">
                  <c:v>Vrlo dobarih</c:v>
                </c:pt>
                <c:pt idx="4">
                  <c:v>Odličanih</c:v>
                </c:pt>
              </c:strCache>
            </c:strRef>
          </c:cat>
          <c:val>
            <c:numRef>
              <c:f>List1!$R$12:$R$16</c:f>
              <c:numCache>
                <c:formatCode>General</c:formatCode>
                <c:ptCount val="5"/>
                <c:pt idx="0">
                  <c:v>9</c:v>
                </c:pt>
                <c:pt idx="1">
                  <c:v>6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8376544"/>
        <c:axId val="538378504"/>
      </c:barChart>
      <c:catAx>
        <c:axId val="53837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38378504"/>
        <c:crosses val="autoZero"/>
        <c:auto val="1"/>
        <c:lblAlgn val="ctr"/>
        <c:lblOffset val="100"/>
        <c:noMultiLvlLbl val="0"/>
      </c:catAx>
      <c:valAx>
        <c:axId val="538378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38376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4</xdr:row>
      <xdr:rowOff>57151</xdr:rowOff>
    </xdr:from>
    <xdr:to>
      <xdr:col>14</xdr:col>
      <xdr:colOff>400049</xdr:colOff>
      <xdr:row>16</xdr:row>
      <xdr:rowOff>76201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B37"/>
  <sheetViews>
    <sheetView tabSelected="1" topLeftCell="A4" workbookViewId="0">
      <selection activeCell="J27" sqref="J27"/>
    </sheetView>
  </sheetViews>
  <sheetFormatPr defaultRowHeight="15.75" x14ac:dyDescent="0.25"/>
  <cols>
    <col min="1" max="1" width="9.85546875" customWidth="1"/>
    <col min="2" max="2" width="26.28515625" style="2" customWidth="1"/>
    <col min="3" max="3" width="25" style="5" customWidth="1"/>
    <col min="4" max="4" width="5.140625" style="5" customWidth="1"/>
    <col min="5" max="5" width="12.85546875" style="26" customWidth="1"/>
    <col min="6" max="7" width="44.42578125" style="2" hidden="1" customWidth="1"/>
    <col min="8" max="8" width="7" style="2" customWidth="1"/>
    <col min="16" max="16" width="5.28515625" customWidth="1"/>
    <col min="17" max="17" width="13" customWidth="1"/>
    <col min="20" max="20" width="3.7109375" customWidth="1"/>
  </cols>
  <sheetData>
    <row r="4" spans="1:28" ht="16.5" thickBot="1" x14ac:dyDescent="0.3">
      <c r="C4" s="5" t="s">
        <v>1</v>
      </c>
      <c r="D4" s="5" t="s">
        <v>0</v>
      </c>
      <c r="E4" s="26" t="s">
        <v>2</v>
      </c>
    </row>
    <row r="5" spans="1:28" ht="17.25" x14ac:dyDescent="0.25">
      <c r="A5" s="13">
        <v>1</v>
      </c>
      <c r="B5" s="10" t="s">
        <v>5</v>
      </c>
      <c r="C5" s="14">
        <v>18</v>
      </c>
      <c r="D5" s="15">
        <f>C5/D30*100</f>
        <v>78.260869565217391</v>
      </c>
      <c r="E5" s="40" t="str">
        <f t="shared" ref="E5:E6" si="0">IF(ISBLANK(C5),"Nije pisao",IF(D5&gt;89,"5",IF(D5&gt;79,"4",IF(D5&gt;69,"3",IF(D5&gt;50,"2","1")))))</f>
        <v>3</v>
      </c>
      <c r="F5" s="16"/>
      <c r="G5" s="16"/>
      <c r="H5" s="17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7.25" x14ac:dyDescent="0.25">
      <c r="A6" s="18">
        <v>2</v>
      </c>
      <c r="B6" s="11" t="s">
        <v>6</v>
      </c>
      <c r="C6" s="7">
        <v>18</v>
      </c>
      <c r="D6" s="6">
        <f>C6/D30*100</f>
        <v>78.260869565217391</v>
      </c>
      <c r="E6" s="41" t="str">
        <f t="shared" si="0"/>
        <v>3</v>
      </c>
      <c r="F6" s="1"/>
      <c r="G6" s="1"/>
      <c r="H6" s="19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7.25" x14ac:dyDescent="0.25">
      <c r="A7" s="18">
        <v>3</v>
      </c>
      <c r="B7" s="11" t="s">
        <v>7</v>
      </c>
      <c r="C7" s="7"/>
      <c r="D7" s="6">
        <f>C7/D30*100</f>
        <v>0</v>
      </c>
      <c r="E7" s="41" t="str">
        <f>IF(ISBLANK(C7),"Nije pisao",IF(D7&gt;89,"5",IF(D7&gt;79,"4",IF(D7&gt;69,"3",IF(D7&gt;50,"2","1")))))</f>
        <v>Nije pisao</v>
      </c>
      <c r="F7" s="1"/>
      <c r="G7" s="1"/>
      <c r="H7" s="19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7.25" x14ac:dyDescent="0.25">
      <c r="A8" s="18">
        <v>4</v>
      </c>
      <c r="B8" s="11" t="s">
        <v>8</v>
      </c>
      <c r="C8" s="7">
        <v>9</v>
      </c>
      <c r="D8" s="6">
        <f>C8/D30*100</f>
        <v>39.130434782608695</v>
      </c>
      <c r="E8" s="41" t="str">
        <f t="shared" ref="E8:E28" si="1">IF(ISBLANK(C8),"Nije pisao",IF(D8&gt;89,"5",IF(D8&gt;79,"4",IF(D8&gt;69,"3",IF(D8&gt;50,"2","1")))))</f>
        <v>1</v>
      </c>
      <c r="F8" s="1"/>
      <c r="G8" s="1"/>
      <c r="H8" s="19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7.25" x14ac:dyDescent="0.25">
      <c r="A9" s="18">
        <v>5</v>
      </c>
      <c r="B9" s="11" t="s">
        <v>9</v>
      </c>
      <c r="C9" s="7">
        <v>14</v>
      </c>
      <c r="D9" s="6">
        <f>C9/D30*100</f>
        <v>60.869565217391312</v>
      </c>
      <c r="E9" s="41" t="str">
        <f t="shared" si="1"/>
        <v>2</v>
      </c>
      <c r="F9" s="1"/>
      <c r="G9" s="1"/>
      <c r="H9" s="19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7.25" x14ac:dyDescent="0.25">
      <c r="A10" s="18">
        <v>6</v>
      </c>
      <c r="B10" s="11" t="s">
        <v>10</v>
      </c>
      <c r="C10" s="7">
        <v>7</v>
      </c>
      <c r="D10" s="6">
        <f>C10/D30*100</f>
        <v>30.434782608695656</v>
      </c>
      <c r="E10" s="41" t="str">
        <f t="shared" si="1"/>
        <v>1</v>
      </c>
      <c r="F10" s="1"/>
      <c r="G10" s="1"/>
      <c r="H10" s="19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8" thickBot="1" x14ac:dyDescent="0.3">
      <c r="A11" s="18">
        <v>7</v>
      </c>
      <c r="B11" s="11" t="s">
        <v>11</v>
      </c>
      <c r="C11" s="7">
        <v>14</v>
      </c>
      <c r="D11" s="6">
        <f>C11/D30*100</f>
        <v>60.869565217391312</v>
      </c>
      <c r="E11" s="41" t="str">
        <f t="shared" si="1"/>
        <v>2</v>
      </c>
      <c r="F11" s="1"/>
      <c r="G11" s="1"/>
      <c r="H11" s="19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7.25" x14ac:dyDescent="0.25">
      <c r="A12" s="18">
        <v>8</v>
      </c>
      <c r="B12" s="11" t="s">
        <v>12</v>
      </c>
      <c r="C12" s="7">
        <v>15</v>
      </c>
      <c r="D12" s="6">
        <f>C12/D30*100</f>
        <v>65.217391304347828</v>
      </c>
      <c r="E12" s="41" t="str">
        <f t="shared" si="1"/>
        <v>2</v>
      </c>
      <c r="F12" s="1"/>
      <c r="G12" s="1"/>
      <c r="H12" s="19"/>
      <c r="I12" s="4"/>
      <c r="J12" s="4"/>
      <c r="K12" s="4"/>
      <c r="L12" s="4"/>
      <c r="M12" s="4"/>
      <c r="N12" s="4"/>
      <c r="O12" s="4"/>
      <c r="P12" s="4"/>
      <c r="Q12" s="32" t="s">
        <v>29</v>
      </c>
      <c r="R12" s="33">
        <f>COUNTIF(E5:E28,1)</f>
        <v>9</v>
      </c>
      <c r="S12" s="34">
        <f>R12/B30%</f>
        <v>42.857142857142861</v>
      </c>
      <c r="T12" s="35" t="s">
        <v>0</v>
      </c>
      <c r="U12" s="4"/>
      <c r="V12" s="4"/>
      <c r="W12" s="4"/>
      <c r="X12" s="4"/>
      <c r="Y12" s="4"/>
      <c r="Z12" s="4"/>
      <c r="AA12" s="4"/>
      <c r="AB12" s="4"/>
    </row>
    <row r="13" spans="1:28" ht="17.25" x14ac:dyDescent="0.25">
      <c r="A13" s="18">
        <v>9</v>
      </c>
      <c r="B13" s="11" t="s">
        <v>13</v>
      </c>
      <c r="C13" s="7">
        <v>11</v>
      </c>
      <c r="D13" s="6">
        <f>C13/D30*100</f>
        <v>47.826086956521742</v>
      </c>
      <c r="E13" s="41" t="str">
        <f t="shared" si="1"/>
        <v>1</v>
      </c>
      <c r="F13" s="1"/>
      <c r="G13" s="1"/>
      <c r="H13" s="19"/>
      <c r="I13" s="4"/>
      <c r="J13" s="4"/>
      <c r="K13" s="4"/>
      <c r="L13" s="4"/>
      <c r="M13" s="4"/>
      <c r="N13" s="4"/>
      <c r="O13" s="4"/>
      <c r="P13" s="4"/>
      <c r="Q13" s="36" t="s">
        <v>30</v>
      </c>
      <c r="R13" s="37">
        <f>COUNTIF(E5:E28,2)</f>
        <v>6</v>
      </c>
      <c r="S13" s="38">
        <f>R13/B30%</f>
        <v>28.571428571428573</v>
      </c>
      <c r="T13" s="39" t="s">
        <v>0</v>
      </c>
      <c r="U13" s="4"/>
      <c r="V13" s="4"/>
      <c r="W13" s="4"/>
      <c r="X13" s="4"/>
      <c r="Y13" s="4"/>
      <c r="Z13" s="4"/>
      <c r="AA13" s="4"/>
      <c r="AB13" s="4"/>
    </row>
    <row r="14" spans="1:28" ht="17.25" x14ac:dyDescent="0.25">
      <c r="A14" s="18">
        <v>10</v>
      </c>
      <c r="B14" s="11" t="s">
        <v>14</v>
      </c>
      <c r="C14" s="7">
        <v>10</v>
      </c>
      <c r="D14" s="6">
        <f>C14/D30*100</f>
        <v>43.478260869565219</v>
      </c>
      <c r="E14" s="41" t="str">
        <f t="shared" si="1"/>
        <v>1</v>
      </c>
      <c r="F14" s="1"/>
      <c r="G14" s="1"/>
      <c r="H14" s="19"/>
      <c r="I14" s="4"/>
      <c r="J14" s="4"/>
      <c r="K14" s="4"/>
      <c r="L14" s="4"/>
      <c r="M14" s="4"/>
      <c r="N14" s="4"/>
      <c r="O14" s="4"/>
      <c r="P14" s="4"/>
      <c r="Q14" s="36" t="s">
        <v>31</v>
      </c>
      <c r="R14" s="37">
        <f>COUNTIF(E5:E28,3)</f>
        <v>5</v>
      </c>
      <c r="S14" s="38">
        <f>R14/B30%</f>
        <v>23.80952380952381</v>
      </c>
      <c r="T14" s="39" t="s">
        <v>0</v>
      </c>
      <c r="U14" s="4"/>
      <c r="V14" s="4"/>
      <c r="W14" s="4"/>
      <c r="X14" s="4"/>
      <c r="Y14" s="4"/>
      <c r="Z14" s="4"/>
      <c r="AA14" s="4"/>
      <c r="AB14" s="4"/>
    </row>
    <row r="15" spans="1:28" ht="17.25" x14ac:dyDescent="0.25">
      <c r="A15" s="18">
        <v>11</v>
      </c>
      <c r="B15" s="11" t="s">
        <v>15</v>
      </c>
      <c r="C15" s="7">
        <v>10</v>
      </c>
      <c r="D15" s="6">
        <f>C15/D30*100</f>
        <v>43.478260869565219</v>
      </c>
      <c r="E15" s="41" t="str">
        <f t="shared" si="1"/>
        <v>1</v>
      </c>
      <c r="F15" s="1"/>
      <c r="G15" s="1"/>
      <c r="H15" s="19"/>
      <c r="I15" s="4"/>
      <c r="J15" s="4"/>
      <c r="K15" s="4"/>
      <c r="L15" s="4"/>
      <c r="M15" s="4"/>
      <c r="N15" s="4"/>
      <c r="O15" s="4"/>
      <c r="P15" s="4"/>
      <c r="Q15" s="36" t="s">
        <v>32</v>
      </c>
      <c r="R15" s="37">
        <f>COUNTIF(E5:E28,4)</f>
        <v>0</v>
      </c>
      <c r="S15" s="38">
        <f>R15/B30%</f>
        <v>0</v>
      </c>
      <c r="T15" s="39" t="s">
        <v>0</v>
      </c>
      <c r="U15" s="4"/>
      <c r="V15" s="4"/>
      <c r="W15" s="4"/>
      <c r="X15" s="4"/>
      <c r="Y15" s="4"/>
      <c r="Z15" s="4"/>
      <c r="AA15" s="4"/>
      <c r="AB15" s="4"/>
    </row>
    <row r="16" spans="1:28" ht="18" thickBot="1" x14ac:dyDescent="0.3">
      <c r="A16" s="18">
        <v>12</v>
      </c>
      <c r="B16" s="11" t="s">
        <v>16</v>
      </c>
      <c r="C16" s="6">
        <v>16</v>
      </c>
      <c r="D16" s="6">
        <f>C16/D30*100</f>
        <v>69.565217391304344</v>
      </c>
      <c r="E16" s="41" t="str">
        <f t="shared" si="1"/>
        <v>3</v>
      </c>
      <c r="F16" s="1"/>
      <c r="G16" s="1"/>
      <c r="H16" s="19"/>
      <c r="I16" s="4"/>
      <c r="J16" s="4"/>
      <c r="K16" s="4"/>
      <c r="L16" s="4"/>
      <c r="M16" s="4"/>
      <c r="N16" s="4"/>
      <c r="O16" s="4"/>
      <c r="P16" s="4"/>
      <c r="Q16" s="28" t="s">
        <v>33</v>
      </c>
      <c r="R16" s="29">
        <f>COUNTIF(E5:E28,5)</f>
        <v>1</v>
      </c>
      <c r="S16" s="30">
        <f>R16/B30%</f>
        <v>4.7619047619047619</v>
      </c>
      <c r="T16" s="31" t="s">
        <v>0</v>
      </c>
      <c r="U16" s="4"/>
      <c r="V16" s="4"/>
      <c r="W16" s="4"/>
      <c r="X16" s="4"/>
      <c r="Y16" s="4"/>
      <c r="Z16" s="4"/>
      <c r="AA16" s="4"/>
      <c r="AB16" s="4"/>
    </row>
    <row r="17" spans="1:28" ht="17.25" x14ac:dyDescent="0.25">
      <c r="A17" s="18">
        <v>13</v>
      </c>
      <c r="B17" s="11" t="s">
        <v>17</v>
      </c>
      <c r="C17" s="7">
        <v>14</v>
      </c>
      <c r="D17" s="6">
        <f>C17/D30*100</f>
        <v>60.869565217391312</v>
      </c>
      <c r="E17" s="41" t="str">
        <f t="shared" si="1"/>
        <v>2</v>
      </c>
      <c r="F17" s="1"/>
      <c r="G17" s="1"/>
      <c r="H17" s="19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7.25" x14ac:dyDescent="0.25">
      <c r="A18" s="18">
        <v>14</v>
      </c>
      <c r="B18" s="11" t="s">
        <v>18</v>
      </c>
      <c r="C18" s="7">
        <v>13</v>
      </c>
      <c r="D18" s="6">
        <f>C18/D30*100</f>
        <v>56.521739130434781</v>
      </c>
      <c r="E18" s="41" t="str">
        <f t="shared" si="1"/>
        <v>2</v>
      </c>
      <c r="F18" s="1"/>
      <c r="G18" s="1"/>
      <c r="H18" s="19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7.25" x14ac:dyDescent="0.25">
      <c r="A19" s="18">
        <v>15</v>
      </c>
      <c r="B19" s="11" t="s">
        <v>19</v>
      </c>
      <c r="C19" s="7">
        <v>21</v>
      </c>
      <c r="D19" s="6">
        <f>C19/D30*100</f>
        <v>91.304347826086953</v>
      </c>
      <c r="E19" s="41" t="str">
        <f t="shared" si="1"/>
        <v>5</v>
      </c>
      <c r="F19" s="1"/>
      <c r="G19" s="1"/>
      <c r="H19" s="19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7.25" x14ac:dyDescent="0.25">
      <c r="A20" s="18">
        <v>16</v>
      </c>
      <c r="B20" s="11" t="s">
        <v>20</v>
      </c>
      <c r="C20" s="7">
        <v>14</v>
      </c>
      <c r="D20" s="6">
        <f>C20/D30*100</f>
        <v>60.869565217391312</v>
      </c>
      <c r="E20" s="41" t="str">
        <f t="shared" si="1"/>
        <v>2</v>
      </c>
      <c r="F20" s="1"/>
      <c r="G20" s="1"/>
      <c r="H20" s="19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7.25" x14ac:dyDescent="0.25">
      <c r="A21" s="18">
        <v>17</v>
      </c>
      <c r="B21" s="11" t="s">
        <v>21</v>
      </c>
      <c r="C21" s="7"/>
      <c r="D21" s="6">
        <f>C21/D30*100</f>
        <v>0</v>
      </c>
      <c r="E21" s="41" t="str">
        <f t="shared" si="1"/>
        <v>Nije pisao</v>
      </c>
      <c r="F21" s="1"/>
      <c r="G21" s="1"/>
      <c r="H21" s="19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7.25" x14ac:dyDescent="0.25">
      <c r="A22" s="18">
        <v>18</v>
      </c>
      <c r="B22" s="11" t="s">
        <v>22</v>
      </c>
      <c r="C22" s="7">
        <v>17</v>
      </c>
      <c r="D22" s="6">
        <f>C22/D30*100</f>
        <v>73.91304347826086</v>
      </c>
      <c r="E22" s="41" t="str">
        <f t="shared" si="1"/>
        <v>3</v>
      </c>
      <c r="F22" s="1"/>
      <c r="G22" s="1"/>
      <c r="H22" s="19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7.25" x14ac:dyDescent="0.25">
      <c r="A23" s="18">
        <v>19</v>
      </c>
      <c r="B23" s="11" t="s">
        <v>23</v>
      </c>
      <c r="C23" s="7">
        <v>16</v>
      </c>
      <c r="D23" s="6">
        <f>C23/D30*100</f>
        <v>69.565217391304344</v>
      </c>
      <c r="E23" s="41" t="str">
        <f t="shared" si="1"/>
        <v>3</v>
      </c>
      <c r="F23" s="1"/>
      <c r="G23" s="1"/>
      <c r="H23" s="19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7.25" x14ac:dyDescent="0.25">
      <c r="A24" s="18">
        <v>20</v>
      </c>
      <c r="B24" s="12" t="s">
        <v>24</v>
      </c>
      <c r="C24" s="7">
        <v>5</v>
      </c>
      <c r="D24" s="6">
        <f>C24/D30*100</f>
        <v>21.739130434782609</v>
      </c>
      <c r="E24" s="41" t="str">
        <f t="shared" si="1"/>
        <v>1</v>
      </c>
      <c r="F24" s="1"/>
      <c r="G24" s="1"/>
      <c r="H24" s="19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7.25" x14ac:dyDescent="0.25">
      <c r="A25" s="18">
        <v>21</v>
      </c>
      <c r="B25" s="12" t="s">
        <v>25</v>
      </c>
      <c r="C25" s="7">
        <v>5</v>
      </c>
      <c r="D25" s="6">
        <f>C25/D30*100</f>
        <v>21.739130434782609</v>
      </c>
      <c r="E25" s="41" t="str">
        <f t="shared" si="1"/>
        <v>1</v>
      </c>
      <c r="F25" s="1"/>
      <c r="G25" s="1"/>
      <c r="H25" s="19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7.25" x14ac:dyDescent="0.25">
      <c r="A26" s="18">
        <v>22</v>
      </c>
      <c r="B26" s="12" t="s">
        <v>26</v>
      </c>
      <c r="C26" s="7"/>
      <c r="D26" s="6">
        <f>C26/D30*100</f>
        <v>0</v>
      </c>
      <c r="E26" s="41" t="str">
        <f t="shared" si="1"/>
        <v>Nije pisao</v>
      </c>
      <c r="F26" s="1"/>
      <c r="G26" s="1"/>
      <c r="H26" s="19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7.25" x14ac:dyDescent="0.25">
      <c r="A27" s="20">
        <v>23</v>
      </c>
      <c r="B27" s="12" t="s">
        <v>27</v>
      </c>
      <c r="C27" s="6">
        <v>10</v>
      </c>
      <c r="D27" s="6">
        <f>C27/D30*100</f>
        <v>43.478260869565219</v>
      </c>
      <c r="E27" s="41" t="str">
        <f t="shared" si="1"/>
        <v>1</v>
      </c>
      <c r="F27" s="1"/>
      <c r="G27" s="1"/>
      <c r="H27" s="19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8" thickBot="1" x14ac:dyDescent="0.3">
      <c r="A28" s="21">
        <v>24</v>
      </c>
      <c r="B28" s="22" t="s">
        <v>28</v>
      </c>
      <c r="C28" s="23">
        <v>10</v>
      </c>
      <c r="D28" s="23">
        <f>C28/D30*100</f>
        <v>43.478260869565219</v>
      </c>
      <c r="E28" s="27" t="str">
        <f t="shared" si="1"/>
        <v>1</v>
      </c>
      <c r="F28" s="24"/>
      <c r="G28" s="24"/>
      <c r="H28" s="25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30" spans="1:28" ht="30" x14ac:dyDescent="0.25">
      <c r="A30" s="8" t="s">
        <v>3</v>
      </c>
      <c r="B30" s="5">
        <f>COUNT(C5:C28)</f>
        <v>21</v>
      </c>
      <c r="C30" s="9" t="s">
        <v>4</v>
      </c>
      <c r="D30" s="5">
        <v>23</v>
      </c>
    </row>
    <row r="31" spans="1:28" x14ac:dyDescent="0.25">
      <c r="F31" s="3"/>
    </row>
    <row r="35" spans="1:1" ht="30.75" customHeight="1" x14ac:dyDescent="0.25">
      <c r="A35" s="8"/>
    </row>
    <row r="37" spans="1:1" x14ac:dyDescent="0.25">
      <c r="A37" s="8"/>
    </row>
  </sheetData>
  <sortState ref="B2:L23">
    <sortCondition ref="B2"/>
  </sortState>
  <pageMargins left="0.2" right="0.17" top="0.74803149606299213" bottom="0.34" header="0.17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Škola</dc:creator>
  <cp:lastModifiedBy>Nata i Kata</cp:lastModifiedBy>
  <cp:lastPrinted>2016-10-19T09:38:13Z</cp:lastPrinted>
  <dcterms:created xsi:type="dcterms:W3CDTF">2013-10-09T05:57:00Z</dcterms:created>
  <dcterms:modified xsi:type="dcterms:W3CDTF">2016-11-21T22:21:14Z</dcterms:modified>
</cp:coreProperties>
</file>